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bookViews>
    <workbookView xWindow="480" yWindow="45" windowWidth="13275" windowHeight="7425"/>
  </bookViews>
  <sheets>
    <sheet name="PRICE LIST" sheetId="1" r:id="rId1"/>
    <sheet name="STOCKS' RETURNS FOR THE WEEK" sheetId="2" r:id="rId2"/>
    <sheet name="BUSINESS NEWS FOR THE WEEK" sheetId="3" r:id="rId3"/>
    <sheet name="SHARES OUTSTANDING &amp; YEAR END" sheetId="4" r:id="rId4"/>
    <sheet name="CAPITALISATION,INDEX &amp; CHARTS " sheetId="5" r:id="rId5"/>
    <sheet name="ANTICIPATED CORPORATE RESULT" sheetId="6" r:id="rId6"/>
  </sheets>
  <definedNames>
    <definedName name="_xlnm.Print_Area" localSheetId="3">'SHARES OUTSTANDING &amp; YEAR END'!$B$3:$D$267</definedName>
  </definedNames>
  <calcPr calcId="114210"/>
</workbook>
</file>

<file path=xl/calcChain.xml><?xml version="1.0" encoding="utf-8"?>
<calcChain xmlns="http://schemas.openxmlformats.org/spreadsheetml/2006/main">
  <c r="G12" i="5" l="1"/>
  <c r="F10" i="3"/>
  <c r="E10" i="3"/>
  <c r="F9" i="3"/>
  <c r="E9" i="3"/>
  <c r="F8" i="3"/>
  <c r="E8" i="3"/>
  <c r="I133" i="1"/>
  <c r="J133" i="1"/>
  <c r="K133" i="1"/>
  <c r="E53" i="3"/>
  <c r="F53" i="3"/>
  <c r="E52" i="3"/>
  <c r="F52" i="3"/>
  <c r="E51" i="3"/>
  <c r="F51" i="3"/>
  <c r="E50" i="3"/>
  <c r="F50" i="3"/>
  <c r="D207" i="4"/>
  <c r="E81" i="3"/>
  <c r="F81" i="3"/>
  <c r="E80" i="3"/>
  <c r="F80" i="3"/>
  <c r="E79" i="3"/>
  <c r="F79" i="3"/>
  <c r="E78" i="3"/>
  <c r="F78" i="3"/>
  <c r="E72" i="3"/>
  <c r="F72" i="3"/>
  <c r="E71" i="3"/>
  <c r="F71" i="3"/>
  <c r="E70" i="3"/>
  <c r="F70" i="3"/>
  <c r="E69" i="3"/>
  <c r="E68" i="3"/>
  <c r="F68" i="3"/>
  <c r="E62" i="3"/>
  <c r="F62" i="3"/>
  <c r="E61" i="3"/>
  <c r="F61" i="3"/>
  <c r="E60" i="3"/>
  <c r="F60" i="3"/>
  <c r="E59" i="3"/>
  <c r="F59" i="3"/>
  <c r="E41" i="3"/>
  <c r="E40" i="3"/>
  <c r="F40" i="3"/>
  <c r="E39" i="3"/>
  <c r="F39" i="3"/>
  <c r="E38" i="3"/>
  <c r="F38" i="3"/>
  <c r="E37" i="3"/>
  <c r="F37" i="3"/>
  <c r="E19" i="3"/>
  <c r="F19" i="3"/>
  <c r="E18" i="3"/>
  <c r="F18" i="3"/>
  <c r="E17" i="3"/>
  <c r="F17" i="3"/>
  <c r="E16" i="3"/>
  <c r="F16" i="3"/>
  <c r="E28" i="3"/>
  <c r="F28" i="3"/>
  <c r="E27" i="3"/>
  <c r="F27" i="3"/>
  <c r="E26" i="3"/>
  <c r="F26" i="3"/>
  <c r="E25" i="3"/>
  <c r="F25" i="3"/>
  <c r="E90" i="3"/>
  <c r="F90" i="3"/>
  <c r="E89" i="3"/>
  <c r="F89" i="3"/>
  <c r="E88" i="3"/>
  <c r="F88" i="3"/>
  <c r="E87" i="3"/>
  <c r="F87" i="3"/>
  <c r="B2" i="6"/>
  <c r="B2" i="3"/>
  <c r="D9" i="4"/>
  <c r="D15" i="4"/>
  <c r="D184" i="4"/>
  <c r="D269" i="4"/>
  <c r="C12" i="5"/>
  <c r="D12" i="5"/>
  <c r="E12" i="5"/>
  <c r="C14" i="5"/>
  <c r="D14" i="5"/>
  <c r="E14" i="5"/>
  <c r="F14" i="5"/>
  <c r="G14" i="5"/>
</calcChain>
</file>

<file path=xl/sharedStrings.xml><?xml version="1.0" encoding="utf-8"?>
<sst xmlns="http://schemas.openxmlformats.org/spreadsheetml/2006/main" count="1037" uniqueCount="505">
  <si>
    <t xml:space="preserve"> MERISTEM SECURITIES LTD DAILY MARKET UPDATE </t>
  </si>
  <si>
    <t>DAILY PRICE LIST</t>
  </si>
  <si>
    <t>SYMBOL</t>
  </si>
  <si>
    <t xml:space="preserve">    PCLOSE</t>
  </si>
  <si>
    <t xml:space="preserve">       OPEN</t>
  </si>
  <si>
    <t xml:space="preserve">       HIGH</t>
  </si>
  <si>
    <t xml:space="preserve">       LOW</t>
  </si>
  <si>
    <t xml:space="preserve">     CLOSE</t>
  </si>
  <si>
    <t>STATUS</t>
  </si>
  <si>
    <t>CHANGE</t>
  </si>
  <si>
    <t>TRADES</t>
  </si>
  <si>
    <t xml:space="preserve">   VOLUME</t>
  </si>
  <si>
    <t xml:space="preserve">          VALUE</t>
  </si>
  <si>
    <t>7UP</t>
  </si>
  <si>
    <t>-</t>
  </si>
  <si>
    <t>+</t>
  </si>
  <si>
    <t>ABCTRANS</t>
  </si>
  <si>
    <t>ACADEMY</t>
  </si>
  <si>
    <t>ACCESS</t>
  </si>
  <si>
    <t>ADSWITCH</t>
  </si>
  <si>
    <t>AFPRINT</t>
  </si>
  <si>
    <t>AFRIBANK</t>
  </si>
  <si>
    <t>AFROIL</t>
  </si>
  <si>
    <t>AFRPAINTS</t>
  </si>
  <si>
    <t>AGLEVENT</t>
  </si>
  <si>
    <t>AIICO</t>
  </si>
  <si>
    <t>AP</t>
  </si>
  <si>
    <t>ASHAKACEM</t>
  </si>
  <si>
    <t>AVONCROWN</t>
  </si>
  <si>
    <t>BAICO</t>
  </si>
  <si>
    <t>BCC</t>
  </si>
  <si>
    <t>BERGER</t>
  </si>
  <si>
    <t>BETAGLAS</t>
  </si>
  <si>
    <t>BOCGAS</t>
  </si>
  <si>
    <t>CADBURY</t>
  </si>
  <si>
    <t>CAP</t>
  </si>
  <si>
    <t>CCNN</t>
  </si>
  <si>
    <t>CHEVRON</t>
  </si>
  <si>
    <t>CILEASING</t>
  </si>
  <si>
    <t>CONOIL</t>
  </si>
  <si>
    <t>CONTINSURE</t>
  </si>
  <si>
    <t>CORNERST</t>
  </si>
  <si>
    <t>COSTAIN</t>
  </si>
  <si>
    <t>CRUSADER</t>
  </si>
  <si>
    <t>CUTIX</t>
  </si>
  <si>
    <t>DANGSUGAR</t>
  </si>
  <si>
    <t>DIAMONDBNK</t>
  </si>
  <si>
    <t>DNMEYER</t>
  </si>
  <si>
    <t>DUNLOP</t>
  </si>
  <si>
    <t>ECOBANK</t>
  </si>
  <si>
    <t>EKOCORP</t>
  </si>
  <si>
    <t>ETERNAOIL</t>
  </si>
  <si>
    <t>ETI</t>
  </si>
  <si>
    <t>EVANSMED</t>
  </si>
  <si>
    <t>FCMB</t>
  </si>
  <si>
    <t>FIDELITYBK</t>
  </si>
  <si>
    <t>FIRSTALUM</t>
  </si>
  <si>
    <t>FIRSTBANK</t>
  </si>
  <si>
    <t>FIRSTINLND</t>
  </si>
  <si>
    <t>FLOURMILL</t>
  </si>
  <si>
    <t>FOOTWEAR</t>
  </si>
  <si>
    <t>GLAXOSMITH</t>
  </si>
  <si>
    <t>GNI</t>
  </si>
  <si>
    <t>GROMMAC</t>
  </si>
  <si>
    <t>GUARANTY</t>
  </si>
  <si>
    <t>GUINNESS</t>
  </si>
  <si>
    <t>IBTC</t>
  </si>
  <si>
    <t>INTERCONT</t>
  </si>
  <si>
    <t>INTERLINK</t>
  </si>
  <si>
    <t>IPWA</t>
  </si>
  <si>
    <t>JAPAULOIL</t>
  </si>
  <si>
    <t>JBERGER</t>
  </si>
  <si>
    <t>JOHNHOLT</t>
  </si>
  <si>
    <t>JOSBREW</t>
  </si>
  <si>
    <t>LASACO</t>
  </si>
  <si>
    <t>LAWUNION</t>
  </si>
  <si>
    <t>LINKASSURE</t>
  </si>
  <si>
    <t>LIVESTOCK</t>
  </si>
  <si>
    <t>LIZOLOFIN</t>
  </si>
  <si>
    <t>LONGMAN</t>
  </si>
  <si>
    <t>MAYBAKER</t>
  </si>
  <si>
    <t>MBENEFIT</t>
  </si>
  <si>
    <t>MOBIL</t>
  </si>
  <si>
    <t>NAHCO</t>
  </si>
  <si>
    <t>NAMPAK</t>
  </si>
  <si>
    <t>NASCON</t>
  </si>
  <si>
    <t>NB</t>
  </si>
  <si>
    <t>NBC</t>
  </si>
  <si>
    <t>NCR</t>
  </si>
  <si>
    <t>NEIMETH</t>
  </si>
  <si>
    <t>NEM</t>
  </si>
  <si>
    <t>NESTLE</t>
  </si>
  <si>
    <t>NFINSURE</t>
  </si>
  <si>
    <t>NIG-GERMAN</t>
  </si>
  <si>
    <t>NIGERINS</t>
  </si>
  <si>
    <t>NIWICABLE</t>
  </si>
  <si>
    <t>OANDO</t>
  </si>
  <si>
    <t>OCEANIC</t>
  </si>
  <si>
    <t>OKOMUOIL</t>
  </si>
  <si>
    <t>PHARMDEKO</t>
  </si>
  <si>
    <t>PLATINUM</t>
  </si>
  <si>
    <t>POLYPROD</t>
  </si>
  <si>
    <t>PRESCO</t>
  </si>
  <si>
    <t>PRESTIGE</t>
  </si>
  <si>
    <t>PZ</t>
  </si>
  <si>
    <t>ROYALEX</t>
  </si>
  <si>
    <t>RTBRISCOE</t>
  </si>
  <si>
    <t>SCOA</t>
  </si>
  <si>
    <t>SKYEBANK</t>
  </si>
  <si>
    <t>SOVRENINS</t>
  </si>
  <si>
    <t>STDINSURE</t>
  </si>
  <si>
    <t>STERLNBANK</t>
  </si>
  <si>
    <t>TOTAL</t>
  </si>
  <si>
    <t>TRANSCORP</t>
  </si>
  <si>
    <t>TRIPPLEG</t>
  </si>
  <si>
    <t>UAC-PROP</t>
  </si>
  <si>
    <t>UACN</t>
  </si>
  <si>
    <t>UBA</t>
  </si>
  <si>
    <t>UBN</t>
  </si>
  <si>
    <t>UNHOMES</t>
  </si>
  <si>
    <t>UNIC</t>
  </si>
  <si>
    <t>UNILEVER</t>
  </si>
  <si>
    <t>UNIONDICON</t>
  </si>
  <si>
    <t>UNITYBNK</t>
  </si>
  <si>
    <t>UNTL</t>
  </si>
  <si>
    <t>UPL</t>
  </si>
  <si>
    <t>UTC</t>
  </si>
  <si>
    <t>VANLEER</t>
  </si>
  <si>
    <t>VITAFOAM</t>
  </si>
  <si>
    <t>VONO</t>
  </si>
  <si>
    <t>WAPCO</t>
  </si>
  <si>
    <t>WAPIC</t>
  </si>
  <si>
    <t>WEMABANK</t>
  </si>
  <si>
    <t>WTN</t>
  </si>
  <si>
    <t>ZENITHBANK</t>
  </si>
  <si>
    <t>SOURCE:  NIGERIAN STOCK EXCHANGE AND MERISTEM RESEARCH</t>
  </si>
  <si>
    <t>MERISTEM SECURITIES LIMITED</t>
  </si>
  <si>
    <t>1-Week</t>
  </si>
  <si>
    <t>% CHANGE</t>
  </si>
  <si>
    <t>BUSINESS NEWS FOR THE WEEK</t>
  </si>
  <si>
    <t>TOURIST COMPANY OF NIGERIA PLC</t>
  </si>
  <si>
    <t>PERIOD</t>
  </si>
  <si>
    <t>ABSOLUTE CHANGE</t>
  </si>
  <si>
    <t>%CHANGE</t>
  </si>
  <si>
    <t>TURNOVER (N'm)</t>
  </si>
  <si>
    <t>TAXATION (N'm)</t>
  </si>
  <si>
    <r>
      <t xml:space="preserve">* Means Decrease </t>
    </r>
    <r>
      <rPr>
        <b/>
        <sz val="12"/>
        <color indexed="8"/>
        <rFont val="Garamond"/>
        <family val="1"/>
      </rPr>
      <t>&amp;</t>
    </r>
    <r>
      <rPr>
        <b/>
        <sz val="12"/>
        <color indexed="57"/>
        <rFont val="Garamond"/>
        <family val="1"/>
      </rPr>
      <t xml:space="preserve"> * Means Increase</t>
    </r>
  </si>
  <si>
    <t>DUNLOP NIGERIA PLC</t>
  </si>
  <si>
    <t>UNAUDITED Q1 RESULT FOR THE PERIOD ENDED 31ST MARCH, 2007</t>
  </si>
  <si>
    <t>TURNOVER (N'b)</t>
  </si>
  <si>
    <t>PBIT (N'm)</t>
  </si>
  <si>
    <t>INTEREST (N'm)</t>
  </si>
  <si>
    <t>PAT (N'm)</t>
  </si>
  <si>
    <t>AUDITED ACCOUNT FOR THE YEAR ENDED 31ST DECEMBER, 2006</t>
  </si>
  <si>
    <t>PBT (N'm)</t>
  </si>
  <si>
    <t>AFPRINT NIGERIA PLC</t>
  </si>
  <si>
    <t xml:space="preserve">    EQUITIES  YEAR END &amp; SHARES OUTSTANDING </t>
  </si>
  <si>
    <t xml:space="preserve">EQUITIES </t>
  </si>
  <si>
    <t xml:space="preserve">YEAR END </t>
  </si>
  <si>
    <t>SHARES OUTSTANDING</t>
  </si>
  <si>
    <t>AGRICULTURE</t>
  </si>
  <si>
    <t>ELLAH LAKES PLC</t>
  </si>
  <si>
    <t>JULY 31ST</t>
  </si>
  <si>
    <t>GROMMAC INDS. PLC</t>
  </si>
  <si>
    <t>DECEMBER 31ST</t>
  </si>
  <si>
    <t>LIVESTOCK FEEDS PLC</t>
  </si>
  <si>
    <t>MARCH 31ST</t>
  </si>
  <si>
    <t>OKITIPUPA OIL PALM PLC</t>
  </si>
  <si>
    <t>OKOMU OIL PALM PLC</t>
  </si>
  <si>
    <t>PRESCO PLC</t>
  </si>
  <si>
    <t>AVIATION</t>
  </si>
  <si>
    <t>ALBARKA AIR PLC</t>
  </si>
  <si>
    <t>ADC</t>
  </si>
  <si>
    <t>AUTOMOBILE &amp; TYRE</t>
  </si>
  <si>
    <t>INCAR NIGERIA PLC</t>
  </si>
  <si>
    <t>INTRA MOTORS PLC</t>
  </si>
  <si>
    <t>R T BRISCOE PLC</t>
  </si>
  <si>
    <t>RIETZCOT NIGERIA CO. PLC</t>
  </si>
  <si>
    <t>BANKING</t>
  </si>
  <si>
    <t>ACCESS BANK NIGERIA PLC</t>
  </si>
  <si>
    <t>AFRIBANK NIGERIA PLC</t>
  </si>
  <si>
    <t>DIAMOND BANK NIGERIA PLC</t>
  </si>
  <si>
    <t>APRIL 30TH</t>
  </si>
  <si>
    <t>ECOBANK PLC</t>
  </si>
  <si>
    <t>FCMB PLC.</t>
  </si>
  <si>
    <t>FIDELITY BANK PLC</t>
  </si>
  <si>
    <t>JUNE 30TH</t>
  </si>
  <si>
    <t>FIRST BANK OF NIG. PLC</t>
  </si>
  <si>
    <t>FIRSTINLAND BANK</t>
  </si>
  <si>
    <t>GUARANTY  TRUST BANK PLC (GTB)</t>
  </si>
  <si>
    <t>FEBRUARY 28TH</t>
  </si>
  <si>
    <t>INTERCONTINENTAL BANK PLC</t>
  </si>
  <si>
    <t>IBTC-CHARTERED BANK PLC</t>
  </si>
  <si>
    <t>OCEANIC BANK INTERNATIONAL NIG. PLC</t>
  </si>
  <si>
    <t>SEPTEMBER 30TH</t>
  </si>
  <si>
    <t>PHB</t>
  </si>
  <si>
    <t>SKYE BANK PLC</t>
  </si>
  <si>
    <t>SPRING BANK PLC</t>
  </si>
  <si>
    <t>STERLING BANK</t>
  </si>
  <si>
    <t>UNITED BANK FOR AFRICA PLC</t>
  </si>
  <si>
    <t>UNITY BANK PLC</t>
  </si>
  <si>
    <t>UNION BANK NIG. PLC</t>
  </si>
  <si>
    <t>WEMA BANK PLC</t>
  </si>
  <si>
    <t>ZENITH BANK PLC</t>
  </si>
  <si>
    <t>BREWERIES</t>
  </si>
  <si>
    <t>CHAMPION BREW. PLC</t>
  </si>
  <si>
    <t>GOLDEN GUINEA BREW.PLC</t>
  </si>
  <si>
    <t>GUINNESS  NIG  PLC</t>
  </si>
  <si>
    <t>INTERNATIONAL BREWERIES   PLC</t>
  </si>
  <si>
    <t>JOS  INT. BREWERIES PLC.</t>
  </si>
  <si>
    <t>NIGERIAN BREW PLC.</t>
  </si>
  <si>
    <t>PREMIER BREWERIES PLC.</t>
  </si>
  <si>
    <t>BUILDING  MATERIALS</t>
  </si>
  <si>
    <t>ASHAKACEM. PLC</t>
  </si>
  <si>
    <t>CEMENT CO. OF NORTH NIG. PLC</t>
  </si>
  <si>
    <t>CERAMIC MANUFACTURER NIG. PLC</t>
  </si>
  <si>
    <t>NIGER CEM. PLC</t>
  </si>
  <si>
    <t>NIGERIAN ROPES PLC.</t>
  </si>
  <si>
    <t>NIGERIAN  WIRE IND. PLC</t>
  </si>
  <si>
    <t>W.A. PORTLAND COMP. PLC.</t>
  </si>
  <si>
    <t>BENUE CEMENT COMPANY PLC</t>
  </si>
  <si>
    <t>CHEMICAL &amp; PAINTS</t>
  </si>
  <si>
    <t>AFRICAN PAINTS (NIGERIA) PLC.</t>
  </si>
  <si>
    <t>BERGER PAINTS PLC</t>
  </si>
  <si>
    <t>CAP PLC</t>
  </si>
  <si>
    <t>DN  MEYER PLC</t>
  </si>
  <si>
    <t>IPWA  PLC</t>
  </si>
  <si>
    <t>NIGERIA-GERMAN CHEMICALS PLC</t>
  </si>
  <si>
    <t>PREMIER PAINTS PLC</t>
  </si>
  <si>
    <t>COMMERCIAL/SERVICES</t>
  </si>
  <si>
    <t>TRANS-NATIONWIDE EXPRESS PLC</t>
  </si>
  <si>
    <t>COMPUTER &amp; OFFICE EQUIPMENT</t>
  </si>
  <si>
    <t>ATLAS NIGERIA PLC</t>
  </si>
  <si>
    <t>HALLMARK PAPER PRODUCTS PLC</t>
  </si>
  <si>
    <t>NCR (NIGERIA) PLC</t>
  </si>
  <si>
    <t>THOMAS WYATT NIG. PLC</t>
  </si>
  <si>
    <t>TRIPPLE GEE AND COMPANY PLC</t>
  </si>
  <si>
    <t>WIGGINS TEAPE NIGERIA PLC</t>
  </si>
  <si>
    <t>CONGLOMERATES</t>
  </si>
  <si>
    <t>A.G. LEVENTIS NIGERIA PLC</t>
  </si>
  <si>
    <t>CHELLARAMS  PLC</t>
  </si>
  <si>
    <t>JOHN HOLT PLC</t>
  </si>
  <si>
    <t>P.Z. INDUSTRIES PLC</t>
  </si>
  <si>
    <t>MAY  31ST</t>
  </si>
  <si>
    <t>S C O A  NIG. PLC</t>
  </si>
  <si>
    <t>U A C N  PLC</t>
  </si>
  <si>
    <t>UNILEVER NIG. PLC</t>
  </si>
  <si>
    <t>TRANSNATIONAL CORPORATION OF NIG.</t>
  </si>
  <si>
    <t>CONSTRUCTION</t>
  </si>
  <si>
    <t>ARBICO PLC</t>
  </si>
  <si>
    <t>CAPPA &amp; D`ALBERTO PLC</t>
  </si>
  <si>
    <t>COSTAIN  (WA) PLC</t>
  </si>
  <si>
    <t>G  CAPPA PLC</t>
  </si>
  <si>
    <t>JULIUS BERGER NIG  PLC</t>
  </si>
  <si>
    <t>ROADS  NIG. PLC</t>
  </si>
  <si>
    <t>ENGINEERING TECHNOLOGY</t>
  </si>
  <si>
    <t>INTERLINKED  TECHNOLOGIES  PLC</t>
  </si>
  <si>
    <t>NIGERIAN WIRE AND CABLE PLC.</t>
  </si>
  <si>
    <t>ONWUKA  HI-TEK INDUSTRIES  PLC</t>
  </si>
  <si>
    <t>DECEMBER   31ST</t>
  </si>
  <si>
    <t>FOOD/BEVERAGES &amp;  TOBACCO</t>
  </si>
  <si>
    <t>7 UP BOTTLING COMP. PLC</t>
  </si>
  <si>
    <t>BEVERAGES (WEST AFRICA ) PLC</t>
  </si>
  <si>
    <t>CADBURY NIGERIA PLC</t>
  </si>
  <si>
    <t>DANGOTE SUGAR REFINERY PLC</t>
  </si>
  <si>
    <t>FERDINAND OIL MILLS PLC</t>
  </si>
  <si>
    <t>AUGUST    31ST</t>
  </si>
  <si>
    <t>FLOUR MILLS  NIG. PLC</t>
  </si>
  <si>
    <t>FOREMOST DAIRIES PLC</t>
  </si>
  <si>
    <t>NORTHERN NIGERIA FLOUR MILLS PLC</t>
  </si>
  <si>
    <t>NATIONAL SALT CO. NIG. PLC</t>
  </si>
  <si>
    <t>NESTLE NIGERIA PLC</t>
  </si>
  <si>
    <t>NIG. BOTTLING CO. PLC</t>
  </si>
  <si>
    <t>P S MANDRIDES &amp; CO PLC</t>
  </si>
  <si>
    <t>TATE INDUSTRIES  PLC</t>
  </si>
  <si>
    <t>UNION  DICON SALT  PLC</t>
  </si>
  <si>
    <t>U T C NIG. PLC</t>
  </si>
  <si>
    <t>FOOTWEAR AND ACCESSORIES MAN.</t>
  </si>
  <si>
    <t>LENNARDS (NIG) PLC</t>
  </si>
  <si>
    <t>HEALTHCARE</t>
  </si>
  <si>
    <t>ABOSELDEHYDE  LABS.  PLC</t>
  </si>
  <si>
    <t>BCN  PLC</t>
  </si>
  <si>
    <t>CHRIESTLIEB  PLC</t>
  </si>
  <si>
    <t>EKOCORP  PLC</t>
  </si>
  <si>
    <t>EVANS MEDICAL PLC</t>
  </si>
  <si>
    <t>GLAXO SMITHKLINE CONSUMER NIG. PLC</t>
  </si>
  <si>
    <t>MAUREEN LABORATORIES PLC</t>
  </si>
  <si>
    <t>MAY &amp; BAKER NIGERIA PLC</t>
  </si>
  <si>
    <t>MORISON INDUSTRIES  PLC</t>
  </si>
  <si>
    <t>NEIMETH INTERNATIONAL PHARM</t>
  </si>
  <si>
    <t>PHARMA - DEKO  PLC</t>
  </si>
  <si>
    <t>HOTEL &amp; TOURISM</t>
  </si>
  <si>
    <t>INDUSTRIAL/DOMESTIC PRODUCTS</t>
  </si>
  <si>
    <t>ALUMINIUM MAN. OF NIG PLC</t>
  </si>
  <si>
    <t>ALUMINIUM EXTRUSION IND.PLC</t>
  </si>
  <si>
    <t>B.O.C. GASES  PLC (IGL)</t>
  </si>
  <si>
    <t>EPIC  DYNAMICS PLC</t>
  </si>
  <si>
    <t>FIRST ALUMINIUM NIGERIA PLC</t>
  </si>
  <si>
    <t>LIZ-OLOFIN AND COMPANY PLC</t>
  </si>
  <si>
    <t>NIG ENAMELWARE COMP. PLC</t>
  </si>
  <si>
    <t>NIGERIAN  LAMPS INDUST. PLC</t>
  </si>
  <si>
    <t>NIYAMCO PLC</t>
  </si>
  <si>
    <t>OLUWA GLASS COMPANY PLC</t>
  </si>
  <si>
    <t>VITAFOAM NIG PLC</t>
  </si>
  <si>
    <t>VONO PRODUCTS PLC</t>
  </si>
  <si>
    <t>INSURANCE</t>
  </si>
  <si>
    <t>ACEN INSURANCE PLC</t>
  </si>
  <si>
    <t>AIICO  INSURANCE PLC</t>
  </si>
  <si>
    <t>AMICABLE ASSURANCE PLC</t>
  </si>
  <si>
    <t>BAICO INSURANCE PLC</t>
  </si>
  <si>
    <t>CONFIDENCE INSURANCE  PLC</t>
  </si>
  <si>
    <t>CONTINENTAL REINSURANCE PLC</t>
  </si>
  <si>
    <t>CORNERSTONE INSURANCE COMPANY</t>
  </si>
  <si>
    <t>CRUSADER INSURANCE PLC</t>
  </si>
  <si>
    <t>FIRST ASSURANCE PLC</t>
  </si>
  <si>
    <t>GREAT NIGERIAN INSURANCE PLC</t>
  </si>
  <si>
    <t>GUINEA INSURANCE PLC</t>
  </si>
  <si>
    <t>LASACO ASSURANCE PLC</t>
  </si>
  <si>
    <t>LAW UNION AND ROCK INSURANCE PLC</t>
  </si>
  <si>
    <t>LINKAGE ASSURANCE PLC</t>
  </si>
  <si>
    <t>MUTUAL BENEFITS ASSURANCE PLC</t>
  </si>
  <si>
    <t>N.E.M INSURANCE CO (NIG) PLC</t>
  </si>
  <si>
    <t>NFI INSURANCE PLC</t>
  </si>
  <si>
    <t>NIGER INSURANCE CO.  PLC</t>
  </si>
  <si>
    <t>PRESTIGE ASSURANCE  CO. PLC</t>
  </si>
  <si>
    <t>ROYAL EXCHANGE ASSURANCE  PLC</t>
  </si>
  <si>
    <t>SECURITY ASSURANCE PLC</t>
  </si>
  <si>
    <t>SOVERIEGN TRUST INSUARNCE</t>
  </si>
  <si>
    <t>STANDARD ALLIANCE INSURANCE PLC</t>
  </si>
  <si>
    <t>SUN INSURANCE NIGERIA PLC</t>
  </si>
  <si>
    <t>UNIC INSURANCE PLC</t>
  </si>
  <si>
    <t>WEST AFRICAN PROV.INS.COY.PLC</t>
  </si>
  <si>
    <t xml:space="preserve">DECEMBER 31ST  (UP TILL 2003) </t>
  </si>
  <si>
    <t>NOW FEBRUARY 28TH / 29TH</t>
  </si>
  <si>
    <t>MACHINERY(MARKETING)</t>
  </si>
  <si>
    <t>BLACKWOOD HODGE (NIG) PLC</t>
  </si>
  <si>
    <t>NIG. SEW. MACH. MAN. CO. PLC</t>
  </si>
  <si>
    <t>STOKVIS NIG PLC</t>
  </si>
  <si>
    <t xml:space="preserve">LEASING </t>
  </si>
  <si>
    <t>C &amp; I  LEASING  PLC</t>
  </si>
  <si>
    <t>JANUARY 31ST</t>
  </si>
  <si>
    <t>MANAGED  FUNDS</t>
  </si>
  <si>
    <t>FIRST CAPITAL INV. TRUST PLC</t>
  </si>
  <si>
    <t>NIGERIA ENERGY SECTOR FUND</t>
  </si>
  <si>
    <t>NIGERIA INT. DEBT FUND PLC</t>
  </si>
  <si>
    <t>MARITIME</t>
  </si>
  <si>
    <t>JAPAUL OIL AND MARITIME SERVICES PLC</t>
  </si>
  <si>
    <t>MORTGAGE INDUSTRIES</t>
  </si>
  <si>
    <t>UNION HOMES SAVINGS &amp; LOANS PLC</t>
  </si>
  <si>
    <t>PACKAGING</t>
  </si>
  <si>
    <t>ABPLAST PRODUCTS PLC</t>
  </si>
  <si>
    <t>AVON CROWNCAPS &amp; CONTAINER</t>
  </si>
  <si>
    <t>BETA GLASS CO PLC</t>
  </si>
  <si>
    <t>NAMPAK   PLC</t>
  </si>
  <si>
    <t>POLY PRODUCTS (NIG)  PLC</t>
  </si>
  <si>
    <t>STUDIO PRESS  (NIG) PLC</t>
  </si>
  <si>
    <t>VANLEER CONTAINERS (NIG) PLC</t>
  </si>
  <si>
    <t>OCTOBER 31ST</t>
  </si>
  <si>
    <t>W. A. GLASS  IND. PLC</t>
  </si>
  <si>
    <t>PETROLEUM(MARKETING)</t>
  </si>
  <si>
    <t>AFRICAN PETROLEUM PLC</t>
  </si>
  <si>
    <t>AFROIL PLC</t>
  </si>
  <si>
    <t>CONOIL PLC</t>
  </si>
  <si>
    <t>ETERNA  OIL &amp; GAS PLC</t>
  </si>
  <si>
    <t>MOBIL OIL NIG PLC</t>
  </si>
  <si>
    <t>OANDO PLC</t>
  </si>
  <si>
    <t>CHEVRON (TEXACO)  (NIG)  PLC</t>
  </si>
  <si>
    <t>TOTAL NIGERIA PLC</t>
  </si>
  <si>
    <t>PRINTING  &amp;  PUBLISHING</t>
  </si>
  <si>
    <t>ACADEMY PRESS PLC</t>
  </si>
  <si>
    <t>DAILY TIMES PLC</t>
  </si>
  <si>
    <t>LONGMAN NIGERIA  PLC</t>
  </si>
  <si>
    <t>UNIVERSITY PRESS PLC</t>
  </si>
  <si>
    <t>REAL ESTATE</t>
  </si>
  <si>
    <t>UACN  PROPERTY DEVELOPMENT</t>
  </si>
  <si>
    <t>ROAD TRANSPORT</t>
  </si>
  <si>
    <t>ABC TRANSPORT</t>
  </si>
  <si>
    <t>TEXTILES</t>
  </si>
  <si>
    <t>ABA TEXTILE MILLS PLC</t>
  </si>
  <si>
    <t>ASABA TEXTILE MILL PLC</t>
  </si>
  <si>
    <t>PENPEE INDUSTRIES PLC</t>
  </si>
  <si>
    <t>NIG. TEXTILE MILLS PLC</t>
  </si>
  <si>
    <t>UNITED NIGERIA TEXTILES PLC</t>
  </si>
  <si>
    <t>SECOND-TIER SECURITIES</t>
  </si>
  <si>
    <t>ADSWITCH PLC</t>
  </si>
  <si>
    <t>AFRIK PHARMACEUTICALS PLC</t>
  </si>
  <si>
    <t>ANINO INTERNATIONAL PLC</t>
  </si>
  <si>
    <t>CAPITAL OIL PLC</t>
  </si>
  <si>
    <t>CUTIX PLC</t>
  </si>
  <si>
    <t>FLEXIBLE PACKAGING PLC</t>
  </si>
  <si>
    <t>JULI PLC</t>
  </si>
  <si>
    <t>KRABO NIGERIA PLC</t>
  </si>
  <si>
    <t>NEWPAK PLC</t>
  </si>
  <si>
    <t>RAK UNITY PET. COM. PLC</t>
  </si>
  <si>
    <t>ROKANA INDUSTRIES PLC</t>
  </si>
  <si>
    <t>SMART PRODUCTS NIGERIA PLC</t>
  </si>
  <si>
    <t>TROPICAL PET. PRODUCTS PLC</t>
  </si>
  <si>
    <t>UDEOFSON GARMENT FCT. NIG PLC</t>
  </si>
  <si>
    <t>UNION VENTURES &amp; PET. PLC</t>
  </si>
  <si>
    <t>W.A. ALUMINIUM PRODUCTS PLC (WAAP)</t>
  </si>
  <si>
    <t>FOREIGN LISTING</t>
  </si>
  <si>
    <t>ECOBANK TRANSNATIONAL INCORPORATED</t>
  </si>
  <si>
    <t xml:space="preserve"> CAPITALISATION &amp; INDEX</t>
  </si>
  <si>
    <t>Date</t>
  </si>
  <si>
    <t>T/OVER(b)</t>
  </si>
  <si>
    <t>Deals</t>
  </si>
  <si>
    <t>Value(N'bn)</t>
  </si>
  <si>
    <t>NSE Index</t>
  </si>
  <si>
    <t>Mkt Cap(N'tr)</t>
  </si>
  <si>
    <t xml:space="preserve">This Week Total </t>
  </si>
  <si>
    <t xml:space="preserve">Last Week Total </t>
  </si>
  <si>
    <t>Change:</t>
  </si>
  <si>
    <t xml:space="preserve">                                                TECHNICAL CHARTS</t>
  </si>
  <si>
    <t>STOCK MARKET WATCH</t>
  </si>
  <si>
    <t xml:space="preserve">             ANTICIPATED CORPORATE RESULTS / BENEFITS</t>
  </si>
  <si>
    <t>COMPANY</t>
  </si>
  <si>
    <t>PERIOD RESULT</t>
  </si>
  <si>
    <t>DATE DUE</t>
  </si>
  <si>
    <t>Cadbury (Nigeria) Plc</t>
  </si>
  <si>
    <t>Full Year– Dec 2006.</t>
  </si>
  <si>
    <t>March  2007</t>
  </si>
  <si>
    <t>Northern Nigerian Flour Mills(NNFM)</t>
  </si>
  <si>
    <t>3 months-June 2006(Q1)</t>
  </si>
  <si>
    <t>August 2006</t>
  </si>
  <si>
    <t>Neimeth Int'l  Pharmaceuticals</t>
  </si>
  <si>
    <t>9 months - Dec 2006(Q3)</t>
  </si>
  <si>
    <t>February 2007</t>
  </si>
  <si>
    <t>Evans Medical</t>
  </si>
  <si>
    <t>May &amp; Baker</t>
  </si>
  <si>
    <t>"</t>
  </si>
  <si>
    <t xml:space="preserve">Niger Insurance </t>
  </si>
  <si>
    <t>Royalex</t>
  </si>
  <si>
    <t>9 months - Sept 2006(Q3)</t>
  </si>
  <si>
    <t>Aiico Insurance</t>
  </si>
  <si>
    <t>Conoil</t>
  </si>
  <si>
    <t xml:space="preserve">WEMA </t>
  </si>
  <si>
    <t>Full Year– Mar 2007.</t>
  </si>
  <si>
    <t>June 2007</t>
  </si>
  <si>
    <t xml:space="preserve">IBTC </t>
  </si>
  <si>
    <t>Intra motors</t>
  </si>
  <si>
    <t>Academy Press</t>
  </si>
  <si>
    <t>Afribank</t>
  </si>
  <si>
    <t>Diamond bank</t>
  </si>
  <si>
    <t>Full Year– April 2007.</t>
  </si>
  <si>
    <t>July 2007</t>
  </si>
  <si>
    <t xml:space="preserve">CAPPA &amp; D`ALBERTO </t>
  </si>
  <si>
    <t xml:space="preserve">COSTAIN </t>
  </si>
  <si>
    <t xml:space="preserve">G  CAPPA </t>
  </si>
  <si>
    <t>Flourmills</t>
  </si>
  <si>
    <t xml:space="preserve">SOURCE:  MERISTEM RESEARCH </t>
  </si>
  <si>
    <t>FRIDAY JUNE 15, 2007.</t>
  </si>
  <si>
    <t>TOP GAINERS FOR THE WEEK ENDED JUNE 15, 2007.</t>
  </si>
  <si>
    <t xml:space="preserve">                THE NIGERIAN STOCK MARKET THIS WEEK ENDED JUNE 15, 2007.</t>
  </si>
  <si>
    <t>Mon-     11/06/07</t>
  </si>
  <si>
    <t>Tue-      12/06/07</t>
  </si>
  <si>
    <t>Wed-     13/06/07</t>
  </si>
  <si>
    <t>Thur-    14/06/07</t>
  </si>
  <si>
    <t>Fri-        15/06/07</t>
  </si>
  <si>
    <t>TRANS NATIONWIDE EXPRESS PLC</t>
  </si>
  <si>
    <t xml:space="preserve">PROPOSED DIVIDEND = 10k </t>
  </si>
  <si>
    <t>CLOSURE DATE = 23rd - 27th July, 2007</t>
  </si>
  <si>
    <t>PAYMENT DATE = 14th August, 2007</t>
  </si>
  <si>
    <t>ETI PLC</t>
  </si>
  <si>
    <t>ROYAL EXCHANGE ASSURANCE PLC (ROYALEX)</t>
  </si>
  <si>
    <t xml:space="preserve">COMPANY OF NIGERIA Plc (NASCON) by DANGOTE GROUP on Friday June 15, 2007 on the floor of </t>
  </si>
  <si>
    <r>
      <t xml:space="preserve">the Exchange at N22 per share. </t>
    </r>
    <r>
      <rPr>
        <b/>
        <sz val="12"/>
        <color indexed="10"/>
        <rFont val="Garamond"/>
        <family val="1"/>
      </rPr>
      <t xml:space="preserve">The sale is proposed with a view to addressing issues relating to </t>
    </r>
  </si>
  <si>
    <t>availability and liquidity of the shares on the Stock Exchange.</t>
  </si>
  <si>
    <t>PRESTIGE ASSURANCE  PLC</t>
  </si>
  <si>
    <t>GROSS PREMIUM (N'b)</t>
  </si>
  <si>
    <t>PROPOSED DIVIDEND = N0.15k</t>
  </si>
  <si>
    <t>CLOSURE DATE = 24th July, 2007</t>
  </si>
  <si>
    <t>PAYMENT DATE = 7th August, 2007</t>
  </si>
  <si>
    <t>NEW LISTING</t>
  </si>
  <si>
    <t>code CUSTODYINS. It was listed at N1.75k</t>
  </si>
  <si>
    <t>GLAXO SMITHKLINE PLC</t>
  </si>
  <si>
    <t>SOVERIGN TRUST INSURANCE PLC</t>
  </si>
  <si>
    <t>NET PREMIUM (N'b)</t>
  </si>
  <si>
    <t>PROPOSED DIVIDEND = N0.06K</t>
  </si>
  <si>
    <t>CLOSURE DATE = 20th - 23rd June, 2007</t>
  </si>
  <si>
    <t>PAYMENT DATE = 5th August, 2007</t>
  </si>
  <si>
    <t>ETERNA OIL PLC</t>
  </si>
  <si>
    <t>EXCEPTIONAL ITEM (N'm)</t>
  </si>
  <si>
    <t>INTERLINKED TECHNOLOGY PLC</t>
  </si>
  <si>
    <t>UNAUDITED Q2 RESULT FOR THE PERIOD ENDED 31ST DECEMBER, 2006</t>
  </si>
  <si>
    <t>UNION HOMES SAVINGS AND LOANS PLC</t>
  </si>
  <si>
    <t>the conclusion of its Right issue.</t>
  </si>
  <si>
    <t>BOC GASES PLC</t>
  </si>
  <si>
    <t>The Board of BOC GASES Plc has changed its Accounting Year end to 31st December of every year.</t>
  </si>
  <si>
    <t>ROYALEX was lifted off technical suspension during the week.</t>
  </si>
  <si>
    <t>A new company in the name of CUSTODIAN and ALLIED INSURANCE Plc was listed on the Exchange with  the</t>
  </si>
  <si>
    <t>ETI Plc was placed on technical suspension during the week following the receipt of its application for new issue</t>
  </si>
  <si>
    <t xml:space="preserve">A total of 3,000,000,000 Ordinary shares has been listed  in the name of UNHOMES following </t>
  </si>
  <si>
    <t xml:space="preserve">The Nigerian Stock Exchange released a notice of Special Sale of 400 million units of NATIONAL SALT </t>
  </si>
  <si>
    <t>ACENINS</t>
  </si>
  <si>
    <t>CUSTODYINS</t>
  </si>
  <si>
    <t>LENNARDS</t>
  </si>
  <si>
    <t>NNFM</t>
  </si>
  <si>
    <t>ROADS</t>
  </si>
  <si>
    <t>TOP LOSERS FOR THE WEEK ENDED JUNE 15, 2007.</t>
  </si>
  <si>
    <t>NATIONAL SALT COMPANY OF NIGERIA PlC  (NASCON)</t>
  </si>
  <si>
    <t xml:space="preserve">Union Bank of Nigeria </t>
  </si>
  <si>
    <t>First Bank of Nigeria</t>
  </si>
  <si>
    <t>Afirbank</t>
  </si>
  <si>
    <t>UNAUDITED Q3 RESULTS FOR THE PERIOD ENDED APRIL 30, 2007</t>
  </si>
  <si>
    <r>
      <t>%CHANGE(</t>
    </r>
    <r>
      <rPr>
        <b/>
        <sz val="9"/>
        <color indexed="11"/>
        <rFont val="Garamond"/>
        <family val="1"/>
      </rPr>
      <t>*/</t>
    </r>
    <r>
      <rPr>
        <b/>
        <sz val="9"/>
        <color indexed="10"/>
        <rFont val="Garamond"/>
        <family val="1"/>
      </rPr>
      <t>*)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</si>
</sst>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1" formatCode="_-* #,##0.00_-;\-* #,##0.00_-;_-* &quot;-&quot;??_-;_-@_-"/>
    <numFmt numFmtId="177" formatCode="_-* #,##0_-;\-* #,##0_-;_-* &quot;-&quot;??_-;_-@_-"/>
    <numFmt numFmtId="179" formatCode="0.000"/>
    <numFmt numFmtId="183" formatCode="0.0%"/>
    <numFmt numFmtId="191" formatCode="#,##0.000"/>
    <numFmt numFmtId="197" formatCode="[$-409]d\-mmm\-yy;@"/>
  </numFmts>
  <fonts count="63" x14ac:knownFonts="1">
    <font>
      <sz val="10"/>
      <name val="Arial"/>
    </font>
    <font>
      <sz val="10"/>
      <name val="Arial"/>
    </font>
    <font>
      <u/>
      <sz val="10"/>
      <color indexed="12"/>
      <name val="Arial"/>
    </font>
    <font>
      <sz val="8"/>
      <name val="Arial"/>
    </font>
    <font>
      <b/>
      <sz val="18"/>
      <color indexed="9"/>
      <name val="Garamond"/>
      <family val="1"/>
    </font>
    <font>
      <sz val="12"/>
      <name val="Garamond"/>
      <family val="1"/>
    </font>
    <font>
      <sz val="12"/>
      <color indexed="9"/>
      <name val="Garamond"/>
      <family val="1"/>
    </font>
    <font>
      <b/>
      <sz val="12"/>
      <color indexed="21"/>
      <name val="Garamond"/>
      <family val="1"/>
    </font>
    <font>
      <sz val="12"/>
      <color indexed="21"/>
      <name val="Garamond"/>
      <family val="1"/>
    </font>
    <font>
      <b/>
      <sz val="12"/>
      <name val="Garamond"/>
      <family val="1"/>
    </font>
    <font>
      <sz val="11"/>
      <name val="Garamond"/>
      <family val="1"/>
    </font>
    <font>
      <b/>
      <sz val="12"/>
      <color indexed="63"/>
      <name val="Garamond"/>
      <family val="1"/>
    </font>
    <font>
      <sz val="12"/>
      <color indexed="8"/>
      <name val="Garamond"/>
      <family val="1"/>
    </font>
    <font>
      <sz val="12"/>
      <color indexed="63"/>
      <name val="Garamond"/>
      <family val="1"/>
    </font>
    <font>
      <b/>
      <sz val="12"/>
      <color indexed="9"/>
      <name val="Garamond"/>
      <family val="1"/>
    </font>
    <font>
      <b/>
      <sz val="11"/>
      <color indexed="9"/>
      <name val="Garamond"/>
      <family val="1"/>
    </font>
    <font>
      <b/>
      <sz val="16"/>
      <color indexed="21"/>
      <name val="Garamond"/>
      <family val="1"/>
    </font>
    <font>
      <sz val="16"/>
      <name val="Garamond"/>
      <family val="1"/>
    </font>
    <font>
      <b/>
      <sz val="10"/>
      <name val="Arial"/>
    </font>
    <font>
      <sz val="10"/>
      <name val="Garamond"/>
      <family val="1"/>
    </font>
    <font>
      <b/>
      <sz val="12"/>
      <color indexed="8"/>
      <name val="Garamond"/>
      <family val="1"/>
    </font>
    <font>
      <b/>
      <sz val="12"/>
      <color indexed="42"/>
      <name val="Garamond"/>
      <family val="1"/>
    </font>
    <font>
      <b/>
      <sz val="12"/>
      <color indexed="57"/>
      <name val="Garamond"/>
      <family val="1"/>
    </font>
    <font>
      <b/>
      <sz val="16"/>
      <color indexed="57"/>
      <name val="Garamond"/>
      <family val="1"/>
    </font>
    <font>
      <i/>
      <sz val="12"/>
      <color indexed="10"/>
      <name val="Garamond"/>
      <family val="1"/>
    </font>
    <font>
      <b/>
      <i/>
      <sz val="12"/>
      <color indexed="10"/>
      <name val="Garamond"/>
      <family val="1"/>
    </font>
    <font>
      <b/>
      <sz val="11"/>
      <color indexed="57"/>
      <name val="Garamond"/>
      <family val="1"/>
    </font>
    <font>
      <sz val="11"/>
      <color indexed="10"/>
      <name val="Garamond"/>
      <family val="1"/>
    </font>
    <font>
      <b/>
      <sz val="12"/>
      <color indexed="10"/>
      <name val="Garamond"/>
      <family val="1"/>
    </font>
    <font>
      <b/>
      <sz val="16"/>
      <color indexed="9"/>
      <name val="Garamond"/>
      <family val="1"/>
    </font>
    <font>
      <b/>
      <sz val="18"/>
      <name val="Garamond"/>
      <family val="1"/>
    </font>
    <font>
      <sz val="18"/>
      <name val="Garamond"/>
      <family val="1"/>
    </font>
    <font>
      <b/>
      <sz val="12"/>
      <color indexed="12"/>
      <name val="Garamond"/>
      <family val="1"/>
    </font>
    <font>
      <b/>
      <sz val="12"/>
      <color indexed="17"/>
      <name val="Garamond"/>
      <family val="1"/>
    </font>
    <font>
      <b/>
      <sz val="10"/>
      <color indexed="17"/>
      <name val="Garamond"/>
      <family val="1"/>
    </font>
    <font>
      <sz val="12"/>
      <color indexed="12"/>
      <name val="Garamond"/>
      <family val="1"/>
    </font>
    <font>
      <b/>
      <sz val="8"/>
      <color indexed="19"/>
      <name val="Garamond"/>
      <family val="1"/>
    </font>
    <font>
      <b/>
      <sz val="8"/>
      <color indexed="17"/>
      <name val="Garamond"/>
      <family val="1"/>
    </font>
    <font>
      <b/>
      <sz val="12"/>
      <color indexed="11"/>
      <name val="Garamond"/>
      <family val="1"/>
    </font>
    <font>
      <b/>
      <sz val="12"/>
      <color indexed="61"/>
      <name val="Garamond"/>
      <family val="1"/>
    </font>
    <font>
      <b/>
      <sz val="12"/>
      <name val="Arial"/>
    </font>
    <font>
      <sz val="12"/>
      <name val="Arial"/>
    </font>
    <font>
      <b/>
      <sz val="16"/>
      <color indexed="56"/>
      <name val="Garamond"/>
      <family val="1"/>
    </font>
    <font>
      <sz val="6"/>
      <name val="Arial"/>
    </font>
    <font>
      <sz val="14"/>
      <color indexed="8"/>
      <name val="Tahoma"/>
      <family val="2"/>
    </font>
    <font>
      <sz val="14"/>
      <name val="Arial"/>
    </font>
    <font>
      <sz val="8"/>
      <color indexed="8"/>
      <name val="Tahoma"/>
      <family val="2"/>
    </font>
    <font>
      <sz val="10"/>
      <color indexed="9"/>
      <name val="Garamond"/>
      <family val="1"/>
    </font>
    <font>
      <sz val="11"/>
      <color indexed="8"/>
      <name val="Garamond"/>
      <family val="1"/>
    </font>
    <font>
      <b/>
      <sz val="11"/>
      <color indexed="56"/>
      <name val="Garamond"/>
      <family val="1"/>
    </font>
    <font>
      <sz val="10"/>
      <color indexed="56"/>
      <name val="Arial"/>
    </font>
    <font>
      <b/>
      <i/>
      <sz val="12"/>
      <color indexed="56"/>
      <name val="Garamond"/>
      <family val="1"/>
    </font>
    <font>
      <b/>
      <i/>
      <sz val="12"/>
      <color indexed="9"/>
      <name val="Garamond"/>
      <family val="1"/>
    </font>
    <font>
      <b/>
      <i/>
      <sz val="11"/>
      <color indexed="56"/>
      <name val="Garamond"/>
      <family val="1"/>
    </font>
    <font>
      <b/>
      <i/>
      <sz val="11"/>
      <color indexed="9"/>
      <name val="Garamond"/>
      <family val="1"/>
    </font>
    <font>
      <b/>
      <sz val="11"/>
      <name val="Garamond"/>
      <family val="1"/>
    </font>
    <font>
      <sz val="12"/>
      <color indexed="57"/>
      <name val="Garamond"/>
      <family val="1"/>
    </font>
    <font>
      <i/>
      <sz val="12"/>
      <name val="Garamond"/>
      <family val="1"/>
    </font>
    <font>
      <b/>
      <i/>
      <sz val="12"/>
      <name val="Garamond"/>
      <family val="1"/>
    </font>
    <font>
      <b/>
      <sz val="11"/>
      <color indexed="21"/>
      <name val="Garamond"/>
      <family val="1"/>
    </font>
    <font>
      <b/>
      <sz val="9"/>
      <name val="Garamond"/>
      <family val="1"/>
    </font>
    <font>
      <b/>
      <sz val="9"/>
      <color indexed="11"/>
      <name val="Garamond"/>
      <family val="1"/>
    </font>
    <font>
      <b/>
      <sz val="9"/>
      <color indexed="1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41"/>
      </patternFill>
    </fill>
    <fill>
      <patternFill patternType="solid">
        <fgColor indexed="42"/>
        <bgColor indexed="41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38"/>
      </left>
      <right style="thin">
        <color indexed="38"/>
      </right>
      <top style="thin">
        <color indexed="38"/>
      </top>
      <bottom style="thin">
        <color indexed="3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8"/>
      </left>
      <right style="thin">
        <color indexed="38"/>
      </right>
      <top/>
      <bottom style="thin">
        <color indexed="38"/>
      </bottom>
      <diagonal/>
    </border>
    <border>
      <left style="thin">
        <color indexed="38"/>
      </left>
      <right style="thin">
        <color indexed="38"/>
      </right>
      <top style="thin">
        <color indexed="38"/>
      </top>
      <bottom/>
      <diagonal/>
    </border>
    <border>
      <left/>
      <right style="thin">
        <color indexed="38"/>
      </right>
      <top style="thin">
        <color indexed="38"/>
      </top>
      <bottom style="thin">
        <color indexed="38"/>
      </bottom>
      <diagonal/>
    </border>
    <border>
      <left style="thin">
        <color indexed="38"/>
      </left>
      <right/>
      <top style="thin">
        <color indexed="38"/>
      </top>
      <bottom style="thin">
        <color indexed="38"/>
      </bottom>
      <diagonal/>
    </border>
    <border>
      <left/>
      <right/>
      <top style="thin">
        <color indexed="38"/>
      </top>
      <bottom style="thin">
        <color indexed="38"/>
      </bottom>
      <diagonal/>
    </border>
  </borders>
  <cellStyleXfs count="6">
    <xf numFmtId="0" fontId="0" fillId="0" borderId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240">
    <xf numFmtId="0" fontId="0" fillId="0" borderId="0" xfId="0"/>
    <xf numFmtId="2" fontId="4" fillId="2" borderId="1" xfId="0" applyNumberFormat="1" applyFont="1" applyFill="1" applyBorder="1" applyAlignment="1"/>
    <xf numFmtId="0" fontId="5" fillId="0" borderId="0" xfId="0" applyFont="1"/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0" fontId="7" fillId="3" borderId="1" xfId="0" applyFont="1" applyFill="1" applyBorder="1"/>
    <xf numFmtId="0" fontId="8" fillId="3" borderId="1" xfId="0" applyFont="1" applyFill="1" applyBorder="1"/>
    <xf numFmtId="0" fontId="9" fillId="2" borderId="1" xfId="0" applyFont="1" applyFill="1" applyBorder="1"/>
    <xf numFmtId="0" fontId="8" fillId="2" borderId="1" xfId="0" applyFont="1" applyFill="1" applyBorder="1"/>
    <xf numFmtId="0" fontId="10" fillId="0" borderId="1" xfId="0" applyFont="1" applyFill="1" applyBorder="1"/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/>
    <xf numFmtId="0" fontId="11" fillId="3" borderId="1" xfId="0" applyFont="1" applyFill="1" applyBorder="1" applyAlignment="1">
      <alignment horizontal="center"/>
    </xf>
    <xf numFmtId="2" fontId="11" fillId="3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0" fontId="9" fillId="4" borderId="1" xfId="4" applyFont="1" applyFill="1" applyBorder="1" applyAlignment="1" applyProtection="1">
      <alignment horizontal="left" wrapText="1"/>
    </xf>
    <xf numFmtId="2" fontId="12" fillId="4" borderId="1" xfId="0" applyNumberFormat="1" applyFont="1" applyFill="1" applyBorder="1" applyAlignment="1">
      <alignment horizontal="center" wrapText="1"/>
    </xf>
    <xf numFmtId="3" fontId="12" fillId="4" borderId="1" xfId="0" applyNumberFormat="1" applyFont="1" applyFill="1" applyBorder="1" applyAlignment="1">
      <alignment horizontal="center" wrapText="1"/>
    </xf>
    <xf numFmtId="171" fontId="12" fillId="4" borderId="1" xfId="1" applyFont="1" applyFill="1" applyBorder="1" applyAlignment="1">
      <alignment horizontal="center" wrapText="1"/>
    </xf>
    <xf numFmtId="0" fontId="9" fillId="5" borderId="1" xfId="4" applyFont="1" applyFill="1" applyBorder="1" applyAlignment="1" applyProtection="1">
      <alignment horizontal="left" wrapText="1"/>
    </xf>
    <xf numFmtId="2" fontId="12" fillId="5" borderId="1" xfId="0" applyNumberFormat="1" applyFont="1" applyFill="1" applyBorder="1" applyAlignment="1">
      <alignment horizontal="center" wrapText="1"/>
    </xf>
    <xf numFmtId="3" fontId="12" fillId="5" borderId="1" xfId="0" applyNumberFormat="1" applyFont="1" applyFill="1" applyBorder="1" applyAlignment="1">
      <alignment horizontal="center" wrapText="1"/>
    </xf>
    <xf numFmtId="171" fontId="12" fillId="5" borderId="1" xfId="1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center" wrapText="1"/>
    </xf>
    <xf numFmtId="0" fontId="12" fillId="5" borderId="1" xfId="0" applyFont="1" applyFill="1" applyBorder="1" applyAlignment="1">
      <alignment horizontal="center" wrapText="1"/>
    </xf>
    <xf numFmtId="0" fontId="9" fillId="4" borderId="1" xfId="0" applyFont="1" applyFill="1" applyBorder="1"/>
    <xf numFmtId="2" fontId="5" fillId="4" borderId="1" xfId="0" applyNumberFormat="1" applyFont="1" applyFill="1" applyBorder="1" applyAlignment="1">
      <alignment horizontal="center"/>
    </xf>
    <xf numFmtId="3" fontId="5" fillId="4" borderId="1" xfId="0" applyNumberFormat="1" applyFont="1" applyFill="1" applyBorder="1" applyAlignment="1">
      <alignment horizontal="center"/>
    </xf>
    <xf numFmtId="3" fontId="5" fillId="4" borderId="1" xfId="2" applyNumberFormat="1" applyFont="1" applyFill="1" applyBorder="1" applyAlignment="1">
      <alignment horizontal="center"/>
    </xf>
    <xf numFmtId="171" fontId="5" fillId="4" borderId="1" xfId="1" applyFont="1" applyFill="1" applyBorder="1" applyAlignment="1">
      <alignment horizontal="center"/>
    </xf>
    <xf numFmtId="0" fontId="11" fillId="5" borderId="1" xfId="0" applyFont="1" applyFill="1" applyBorder="1"/>
    <xf numFmtId="2" fontId="13" fillId="5" borderId="1" xfId="0" applyNumberFormat="1" applyFont="1" applyFill="1" applyBorder="1" applyAlignment="1">
      <alignment horizontal="center"/>
    </xf>
    <xf numFmtId="2" fontId="5" fillId="5" borderId="1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3" fontId="5" fillId="5" borderId="1" xfId="2" applyNumberFormat="1" applyFont="1" applyFill="1" applyBorder="1" applyAlignment="1">
      <alignment horizontal="center"/>
    </xf>
    <xf numFmtId="171" fontId="5" fillId="5" borderId="1" xfId="1" applyFont="1" applyFill="1" applyBorder="1" applyAlignment="1">
      <alignment horizontal="center"/>
    </xf>
    <xf numFmtId="3" fontId="5" fillId="4" borderId="1" xfId="1" applyNumberFormat="1" applyFont="1" applyFill="1" applyBorder="1" applyAlignment="1">
      <alignment horizontal="center"/>
    </xf>
    <xf numFmtId="3" fontId="5" fillId="5" borderId="1" xfId="0" applyNumberFormat="1" applyFont="1" applyFill="1" applyBorder="1" applyAlignment="1">
      <alignment horizontal="center"/>
    </xf>
    <xf numFmtId="3" fontId="5" fillId="5" borderId="1" xfId="1" applyNumberFormat="1" applyFont="1" applyFill="1" applyBorder="1" applyAlignment="1">
      <alignment horizontal="center"/>
    </xf>
    <xf numFmtId="0" fontId="9" fillId="5" borderId="1" xfId="0" applyFont="1" applyFill="1" applyBorder="1"/>
    <xf numFmtId="0" fontId="11" fillId="4" borderId="1" xfId="0" applyFont="1" applyFill="1" applyBorder="1"/>
    <xf numFmtId="2" fontId="13" fillId="4" borderId="1" xfId="0" applyNumberFormat="1" applyFont="1" applyFill="1" applyBorder="1" applyAlignment="1">
      <alignment horizontal="center"/>
    </xf>
    <xf numFmtId="171" fontId="5" fillId="4" borderId="1" xfId="0" applyNumberFormat="1" applyFont="1" applyFill="1" applyBorder="1" applyAlignment="1">
      <alignment horizontal="center"/>
    </xf>
    <xf numFmtId="3" fontId="9" fillId="5" borderId="0" xfId="0" applyNumberFormat="1" applyFont="1" applyFill="1" applyAlignment="1">
      <alignment horizontal="center"/>
    </xf>
    <xf numFmtId="0" fontId="14" fillId="4" borderId="1" xfId="0" applyFont="1" applyFill="1" applyBorder="1" applyAlignment="1">
      <alignment horizontal="left"/>
    </xf>
    <xf numFmtId="2" fontId="6" fillId="4" borderId="1" xfId="0" applyNumberFormat="1" applyFont="1" applyFill="1" applyBorder="1" applyAlignment="1">
      <alignment horizontal="center"/>
    </xf>
    <xf numFmtId="3" fontId="5" fillId="0" borderId="0" xfId="0" applyNumberFormat="1" applyFont="1"/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center"/>
    </xf>
    <xf numFmtId="0" fontId="16" fillId="5" borderId="1" xfId="0" applyFont="1" applyFill="1" applyBorder="1"/>
    <xf numFmtId="0" fontId="17" fillId="5" borderId="1" xfId="0" applyFont="1" applyFill="1" applyBorder="1"/>
    <xf numFmtId="2" fontId="0" fillId="0" borderId="0" xfId="0" applyNumberFormat="1"/>
    <xf numFmtId="0" fontId="18" fillId="5" borderId="1" xfId="0" applyFont="1" applyFill="1" applyBorder="1"/>
    <xf numFmtId="197" fontId="9" fillId="5" borderId="1" xfId="0" applyNumberFormat="1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left"/>
    </xf>
    <xf numFmtId="2" fontId="9" fillId="4" borderId="1" xfId="0" applyNumberFormat="1" applyFont="1" applyFill="1" applyBorder="1" applyAlignment="1">
      <alignment horizontal="center"/>
    </xf>
    <xf numFmtId="0" fontId="9" fillId="5" borderId="1" xfId="0" applyFont="1" applyFill="1" applyBorder="1" applyAlignment="1">
      <alignment horizontal="left"/>
    </xf>
    <xf numFmtId="10" fontId="5" fillId="5" borderId="1" xfId="5" applyNumberFormat="1" applyFont="1" applyFill="1" applyBorder="1" applyAlignment="1">
      <alignment horizontal="center"/>
    </xf>
    <xf numFmtId="10" fontId="5" fillId="4" borderId="1" xfId="5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/>
    </xf>
    <xf numFmtId="2" fontId="5" fillId="0" borderId="1" xfId="0" applyNumberFormat="1" applyFont="1" applyFill="1" applyBorder="1" applyAlignment="1">
      <alignment horizontal="center"/>
    </xf>
    <xf numFmtId="10" fontId="5" fillId="0" borderId="1" xfId="5" applyNumberFormat="1" applyFont="1" applyFill="1" applyBorder="1" applyAlignment="1">
      <alignment horizontal="center"/>
    </xf>
    <xf numFmtId="0" fontId="18" fillId="4" borderId="1" xfId="0" applyFont="1" applyFill="1" applyBorder="1"/>
    <xf numFmtId="197" fontId="9" fillId="4" borderId="1" xfId="0" applyNumberFormat="1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2" fontId="9" fillId="5" borderId="1" xfId="0" applyNumberFormat="1" applyFont="1" applyFill="1" applyBorder="1" applyAlignment="1">
      <alignment horizontal="center"/>
    </xf>
    <xf numFmtId="183" fontId="5" fillId="4" borderId="1" xfId="5" applyNumberFormat="1" applyFont="1" applyFill="1" applyBorder="1" applyAlignment="1">
      <alignment horizontal="center"/>
    </xf>
    <xf numFmtId="183" fontId="5" fillId="5" borderId="1" xfId="5" applyNumberFormat="1" applyFont="1" applyFill="1" applyBorder="1" applyAlignment="1">
      <alignment horizontal="center"/>
    </xf>
    <xf numFmtId="9" fontId="1" fillId="0" borderId="0" xfId="5"/>
    <xf numFmtId="0" fontId="19" fillId="0" borderId="0" xfId="0" applyFont="1" applyBorder="1"/>
    <xf numFmtId="0" fontId="19" fillId="0" borderId="0" xfId="0" applyFont="1"/>
    <xf numFmtId="0" fontId="20" fillId="3" borderId="0" xfId="0" applyFont="1" applyFill="1" applyBorder="1"/>
    <xf numFmtId="0" fontId="20" fillId="5" borderId="0" xfId="0" applyFont="1" applyFill="1" applyBorder="1"/>
    <xf numFmtId="0" fontId="21" fillId="0" borderId="0" xfId="0" applyFont="1" applyFill="1" applyBorder="1"/>
    <xf numFmtId="0" fontId="19" fillId="0" borderId="0" xfId="0" applyFont="1" applyFill="1" applyBorder="1"/>
    <xf numFmtId="183" fontId="22" fillId="0" borderId="0" xfId="5" applyNumberFormat="1" applyFont="1" applyFill="1" applyBorder="1" applyAlignment="1">
      <alignment horizontal="center"/>
    </xf>
    <xf numFmtId="0" fontId="14" fillId="4" borderId="0" xfId="0" applyFont="1" applyFill="1" applyBorder="1"/>
    <xf numFmtId="0" fontId="14" fillId="0" borderId="0" xfId="0" applyFont="1" applyFill="1" applyBorder="1"/>
    <xf numFmtId="0" fontId="6" fillId="0" borderId="0" xfId="0" applyFont="1" applyFill="1" applyBorder="1"/>
    <xf numFmtId="0" fontId="0" fillId="0" borderId="0" xfId="0" applyFill="1"/>
    <xf numFmtId="0" fontId="19" fillId="0" borderId="0" xfId="0" applyFont="1" applyFill="1"/>
    <xf numFmtId="0" fontId="23" fillId="0" borderId="0" xfId="0" applyFont="1" applyFill="1" applyBorder="1"/>
    <xf numFmtId="0" fontId="24" fillId="0" borderId="0" xfId="0" applyFont="1" applyFill="1" applyBorder="1"/>
    <xf numFmtId="14" fontId="25" fillId="0" borderId="0" xfId="0" applyNumberFormat="1" applyFont="1" applyFill="1" applyBorder="1"/>
    <xf numFmtId="0" fontId="5" fillId="0" borderId="0" xfId="0" applyFont="1" applyFill="1" applyBorder="1"/>
    <xf numFmtId="0" fontId="26" fillId="0" borderId="0" xfId="0" applyFont="1" applyFill="1" applyBorder="1"/>
    <xf numFmtId="0" fontId="27" fillId="0" borderId="0" xfId="0" applyFont="1" applyFill="1" applyBorder="1"/>
    <xf numFmtId="0" fontId="10" fillId="0" borderId="0" xfId="0" applyFont="1" applyFill="1" applyBorder="1"/>
    <xf numFmtId="0" fontId="9" fillId="5" borderId="0" xfId="0" applyFont="1" applyFill="1" applyBorder="1"/>
    <xf numFmtId="0" fontId="9" fillId="5" borderId="0" xfId="0" applyFont="1" applyFill="1" applyBorder="1" applyAlignment="1">
      <alignment horizontal="center"/>
    </xf>
    <xf numFmtId="0" fontId="9" fillId="4" borderId="0" xfId="0" applyFont="1" applyFill="1" applyBorder="1"/>
    <xf numFmtId="179" fontId="9" fillId="4" borderId="0" xfId="0" applyNumberFormat="1" applyFont="1" applyFill="1" applyBorder="1" applyAlignment="1">
      <alignment horizontal="center"/>
    </xf>
    <xf numFmtId="2" fontId="22" fillId="0" borderId="0" xfId="0" applyNumberFormat="1" applyFont="1" applyFill="1" applyBorder="1" applyAlignment="1">
      <alignment horizontal="center"/>
    </xf>
    <xf numFmtId="183" fontId="22" fillId="0" borderId="0" xfId="0" applyNumberFormat="1" applyFont="1" applyFill="1" applyBorder="1" applyAlignment="1">
      <alignment horizontal="center"/>
    </xf>
    <xf numFmtId="2" fontId="9" fillId="5" borderId="0" xfId="0" applyNumberFormat="1" applyFont="1" applyFill="1" applyBorder="1" applyAlignment="1">
      <alignment horizontal="center"/>
    </xf>
    <xf numFmtId="2" fontId="9" fillId="4" borderId="0" xfId="0" applyNumberFormat="1" applyFont="1" applyFill="1" applyBorder="1" applyAlignment="1">
      <alignment horizontal="center"/>
    </xf>
    <xf numFmtId="0" fontId="28" fillId="0" borderId="0" xfId="0" applyFont="1" applyFill="1" applyBorder="1"/>
    <xf numFmtId="183" fontId="28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79" fontId="9" fillId="0" borderId="0" xfId="0" applyNumberFormat="1" applyFont="1" applyFill="1" applyBorder="1" applyAlignment="1">
      <alignment horizontal="center"/>
    </xf>
    <xf numFmtId="0" fontId="9" fillId="0" borderId="0" xfId="0" applyFont="1"/>
    <xf numFmtId="2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2" fontId="28" fillId="0" borderId="0" xfId="0" applyNumberFormat="1" applyFont="1" applyFill="1" applyBorder="1" applyAlignment="1">
      <alignment horizontal="center"/>
    </xf>
    <xf numFmtId="0" fontId="30" fillId="0" borderId="2" xfId="0" applyFont="1" applyFill="1" applyBorder="1" applyAlignment="1">
      <alignment horizontal="left"/>
    </xf>
    <xf numFmtId="0" fontId="31" fillId="0" borderId="2" xfId="0" applyFont="1" applyBorder="1" applyAlignment="1">
      <alignment horizontal="left"/>
    </xf>
    <xf numFmtId="0" fontId="14" fillId="6" borderId="2" xfId="0" applyFont="1" applyFill="1" applyBorder="1" applyAlignment="1">
      <alignment horizontal="left"/>
    </xf>
    <xf numFmtId="0" fontId="14" fillId="6" borderId="2" xfId="0" applyFont="1" applyFill="1" applyBorder="1" applyAlignment="1"/>
    <xf numFmtId="0" fontId="14" fillId="6" borderId="2" xfId="0" applyFont="1" applyFill="1" applyBorder="1" applyAlignment="1">
      <alignment horizontal="center"/>
    </xf>
    <xf numFmtId="0" fontId="9" fillId="4" borderId="2" xfId="0" applyFont="1" applyFill="1" applyBorder="1" applyAlignment="1"/>
    <xf numFmtId="0" fontId="9" fillId="4" borderId="2" xfId="0" applyFont="1" applyFill="1" applyBorder="1"/>
    <xf numFmtId="0" fontId="5" fillId="4" borderId="2" xfId="0" applyFont="1" applyFill="1" applyBorder="1"/>
    <xf numFmtId="0" fontId="32" fillId="0" borderId="2" xfId="0" applyFont="1" applyFill="1" applyBorder="1" applyAlignment="1"/>
    <xf numFmtId="16" fontId="32" fillId="0" borderId="2" xfId="0" applyNumberFormat="1" applyFont="1" applyBorder="1"/>
    <xf numFmtId="3" fontId="32" fillId="0" borderId="2" xfId="0" applyNumberFormat="1" applyFont="1" applyBorder="1" applyAlignment="1">
      <alignment horizontal="center"/>
    </xf>
    <xf numFmtId="0" fontId="32" fillId="0" borderId="2" xfId="0" applyFont="1" applyBorder="1"/>
    <xf numFmtId="0" fontId="9" fillId="0" borderId="2" xfId="0" applyFont="1" applyFill="1" applyBorder="1" applyAlignment="1"/>
    <xf numFmtId="0" fontId="9" fillId="0" borderId="2" xfId="0" applyFont="1" applyBorder="1"/>
    <xf numFmtId="0" fontId="5" fillId="0" borderId="2" xfId="0" applyFont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33" fillId="0" borderId="2" xfId="0" applyFont="1" applyFill="1" applyBorder="1" applyAlignment="1"/>
    <xf numFmtId="0" fontId="33" fillId="0" borderId="2" xfId="0" applyFont="1" applyBorder="1"/>
    <xf numFmtId="3" fontId="33" fillId="0" borderId="2" xfId="0" applyNumberFormat="1" applyFont="1" applyBorder="1" applyAlignment="1">
      <alignment horizontal="center"/>
    </xf>
    <xf numFmtId="0" fontId="19" fillId="0" borderId="2" xfId="0" applyFont="1" applyBorder="1"/>
    <xf numFmtId="0" fontId="9" fillId="0" borderId="2" xfId="0" applyFont="1" applyBorder="1" applyAlignment="1">
      <alignment horizontal="center"/>
    </xf>
    <xf numFmtId="3" fontId="33" fillId="0" borderId="2" xfId="0" applyNumberFormat="1" applyFont="1" applyFill="1" applyBorder="1" applyAlignment="1">
      <alignment horizontal="center"/>
    </xf>
    <xf numFmtId="0" fontId="34" fillId="0" borderId="2" xfId="0" applyFont="1" applyBorder="1"/>
    <xf numFmtId="0" fontId="5" fillId="0" borderId="2" xfId="0" applyFont="1" applyBorder="1"/>
    <xf numFmtId="3" fontId="32" fillId="0" borderId="2" xfId="0" applyNumberFormat="1" applyFont="1" applyBorder="1" applyAlignment="1" applyProtection="1">
      <alignment horizontal="center"/>
      <protection hidden="1"/>
    </xf>
    <xf numFmtId="0" fontId="35" fillId="0" borderId="2" xfId="0" applyFont="1" applyBorder="1"/>
    <xf numFmtId="0" fontId="36" fillId="0" borderId="2" xfId="0" applyFont="1" applyBorder="1"/>
    <xf numFmtId="0" fontId="37" fillId="0" borderId="2" xfId="0" applyFont="1" applyBorder="1"/>
    <xf numFmtId="3" fontId="9" fillId="0" borderId="2" xfId="0" applyNumberFormat="1" applyFont="1" applyBorder="1" applyAlignment="1">
      <alignment horizontal="center"/>
    </xf>
    <xf numFmtId="0" fontId="20" fillId="4" borderId="2" xfId="0" applyFont="1" applyFill="1" applyBorder="1" applyAlignment="1"/>
    <xf numFmtId="0" fontId="32" fillId="4" borderId="2" xfId="0" applyFont="1" applyFill="1" applyBorder="1"/>
    <xf numFmtId="3" fontId="9" fillId="4" borderId="2" xfId="0" applyNumberFormat="1" applyFont="1" applyFill="1" applyBorder="1" applyAlignment="1">
      <alignment horizontal="center"/>
    </xf>
    <xf numFmtId="0" fontId="38" fillId="0" borderId="2" xfId="0" applyFont="1" applyFill="1" applyBorder="1" applyAlignment="1"/>
    <xf numFmtId="0" fontId="38" fillId="0" borderId="2" xfId="0" applyFont="1" applyBorder="1"/>
    <xf numFmtId="3" fontId="38" fillId="0" borderId="2" xfId="0" applyNumberFormat="1" applyFont="1" applyBorder="1" applyAlignment="1">
      <alignment horizontal="center"/>
    </xf>
    <xf numFmtId="0" fontId="22" fillId="0" borderId="2" xfId="0" applyFont="1" applyFill="1" applyBorder="1" applyAlignment="1"/>
    <xf numFmtId="0" fontId="22" fillId="0" borderId="2" xfId="0" applyFont="1" applyBorder="1"/>
    <xf numFmtId="3" fontId="22" fillId="0" borderId="2" xfId="0" applyNumberFormat="1" applyFont="1" applyBorder="1" applyAlignment="1">
      <alignment horizontal="center"/>
    </xf>
    <xf numFmtId="0" fontId="7" fillId="0" borderId="2" xfId="0" applyFont="1" applyFill="1" applyBorder="1" applyAlignment="1"/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3" fontId="39" fillId="0" borderId="2" xfId="0" applyNumberFormat="1" applyFont="1" applyBorder="1" applyAlignment="1">
      <alignment horizontal="center"/>
    </xf>
    <xf numFmtId="0" fontId="40" fillId="4" borderId="2" xfId="0" applyFont="1" applyFill="1" applyBorder="1"/>
    <xf numFmtId="0" fontId="41" fillId="4" borderId="2" xfId="0" applyFont="1" applyFill="1" applyBorder="1"/>
    <xf numFmtId="0" fontId="14" fillId="4" borderId="3" xfId="0" applyFont="1" applyFill="1" applyBorder="1"/>
    <xf numFmtId="0" fontId="11" fillId="4" borderId="3" xfId="0" applyFont="1" applyFill="1" applyBorder="1"/>
    <xf numFmtId="0" fontId="11" fillId="0" borderId="3" xfId="0" applyFont="1" applyFill="1" applyBorder="1"/>
    <xf numFmtId="0" fontId="5" fillId="4" borderId="0" xfId="0" applyFont="1" applyFill="1"/>
    <xf numFmtId="0" fontId="5" fillId="0" borderId="4" xfId="0" applyFont="1" applyFill="1" applyBorder="1"/>
    <xf numFmtId="0" fontId="5" fillId="5" borderId="5" xfId="0" applyFont="1" applyFill="1" applyBorder="1"/>
    <xf numFmtId="0" fontId="9" fillId="0" borderId="3" xfId="0" applyFont="1" applyFill="1" applyBorder="1" applyAlignment="1">
      <alignment horizontal="center"/>
    </xf>
    <xf numFmtId="0" fontId="20" fillId="5" borderId="2" xfId="0" applyFont="1" applyFill="1" applyBorder="1" applyAlignment="1" applyProtection="1">
      <alignment horizontal="left"/>
      <protection locked="0"/>
    </xf>
    <xf numFmtId="0" fontId="20" fillId="5" borderId="2" xfId="0" applyFont="1" applyFill="1" applyBorder="1" applyProtection="1">
      <protection locked="0"/>
    </xf>
    <xf numFmtId="0" fontId="20" fillId="5" borderId="2" xfId="0" applyFont="1" applyFill="1" applyBorder="1"/>
    <xf numFmtId="0" fontId="12" fillId="5" borderId="2" xfId="0" applyFont="1" applyFill="1" applyBorder="1"/>
    <xf numFmtId="0" fontId="9" fillId="7" borderId="2" xfId="0" applyFont="1" applyFill="1" applyBorder="1" applyAlignment="1">
      <alignment horizontal="center"/>
    </xf>
    <xf numFmtId="0" fontId="9" fillId="7" borderId="2" xfId="0" applyFont="1" applyFill="1" applyBorder="1" applyAlignment="1" applyProtection="1">
      <alignment horizontal="center"/>
      <protection locked="0"/>
    </xf>
    <xf numFmtId="0" fontId="9" fillId="7" borderId="2" xfId="0" applyFont="1" applyFill="1" applyBorder="1" applyAlignment="1"/>
    <xf numFmtId="191" fontId="5" fillId="0" borderId="2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179" fontId="5" fillId="0" borderId="2" xfId="0" applyNumberFormat="1" applyFont="1" applyBorder="1" applyAlignment="1">
      <alignment horizontal="center"/>
    </xf>
    <xf numFmtId="191" fontId="5" fillId="0" borderId="2" xfId="0" applyNumberFormat="1" applyFont="1" applyFill="1" applyBorder="1" applyAlignment="1">
      <alignment horizontal="center"/>
    </xf>
    <xf numFmtId="0" fontId="14" fillId="4" borderId="2" xfId="0" applyFont="1" applyFill="1" applyBorder="1" applyAlignment="1"/>
    <xf numFmtId="191" fontId="9" fillId="4" borderId="2" xfId="0" applyNumberFormat="1" applyFont="1" applyFill="1" applyBorder="1" applyAlignment="1">
      <alignment horizontal="center"/>
    </xf>
    <xf numFmtId="4" fontId="9" fillId="4" borderId="2" xfId="0" applyNumberFormat="1" applyFont="1" applyFill="1" applyBorder="1" applyAlignment="1">
      <alignment horizontal="center"/>
    </xf>
    <xf numFmtId="179" fontId="9" fillId="4" borderId="2" xfId="0" applyNumberFormat="1" applyFont="1" applyFill="1" applyBorder="1" applyAlignment="1">
      <alignment horizontal="center"/>
    </xf>
    <xf numFmtId="0" fontId="9" fillId="5" borderId="2" xfId="0" applyFont="1" applyFill="1" applyBorder="1" applyAlignment="1"/>
    <xf numFmtId="4" fontId="20" fillId="5" borderId="2" xfId="0" applyNumberFormat="1" applyFont="1" applyFill="1" applyBorder="1" applyAlignment="1">
      <alignment horizontal="center"/>
    </xf>
    <xf numFmtId="3" fontId="20" fillId="5" borderId="2" xfId="0" applyNumberFormat="1" applyFont="1" applyFill="1" applyBorder="1" applyAlignment="1" applyProtection="1">
      <alignment horizontal="center"/>
      <protection locked="0"/>
    </xf>
    <xf numFmtId="2" fontId="20" fillId="5" borderId="2" xfId="0" applyNumberFormat="1" applyFont="1" applyFill="1" applyBorder="1" applyAlignment="1" applyProtection="1">
      <alignment horizontal="center"/>
      <protection locked="0"/>
    </xf>
    <xf numFmtId="179" fontId="20" fillId="5" borderId="2" xfId="0" applyNumberFormat="1" applyFont="1" applyFill="1" applyBorder="1" applyAlignment="1">
      <alignment horizontal="center"/>
    </xf>
    <xf numFmtId="10" fontId="14" fillId="4" borderId="2" xfId="0" applyNumberFormat="1" applyFont="1" applyFill="1" applyBorder="1" applyAlignment="1">
      <alignment horizontal="center"/>
    </xf>
    <xf numFmtId="2" fontId="19" fillId="0" borderId="0" xfId="0" applyNumberFormat="1" applyFont="1"/>
    <xf numFmtId="0" fontId="17" fillId="4" borderId="0" xfId="0" applyFont="1" applyFill="1" applyBorder="1"/>
    <xf numFmtId="0" fontId="42" fillId="4" borderId="0" xfId="0" applyFont="1" applyFill="1" applyBorder="1" applyAlignment="1">
      <alignment horizontal="center"/>
    </xf>
    <xf numFmtId="0" fontId="17" fillId="4" borderId="0" xfId="0" applyFont="1" applyFill="1"/>
    <xf numFmtId="0" fontId="17" fillId="0" borderId="0" xfId="0" applyFont="1" applyFill="1" applyBorder="1"/>
    <xf numFmtId="0" fontId="42" fillId="0" borderId="0" xfId="0" applyFont="1" applyFill="1" applyBorder="1" applyAlignment="1">
      <alignment horizontal="center"/>
    </xf>
    <xf numFmtId="0" fontId="17" fillId="0" borderId="0" xfId="0" applyFont="1" applyFill="1"/>
    <xf numFmtId="0" fontId="4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71" fontId="5" fillId="0" borderId="0" xfId="3" applyFont="1" applyAlignment="1">
      <alignment horizontal="left"/>
    </xf>
    <xf numFmtId="177" fontId="44" fillId="0" borderId="0" xfId="3" applyNumberFormat="1" applyFont="1" applyAlignment="1">
      <alignment horizontal="right" wrapText="1"/>
    </xf>
    <xf numFmtId="0" fontId="44" fillId="0" borderId="0" xfId="0" applyFont="1" applyAlignment="1">
      <alignment horizontal="center" wrapText="1"/>
    </xf>
    <xf numFmtId="0" fontId="45" fillId="0" borderId="0" xfId="0" applyFont="1" applyAlignment="1">
      <alignment horizontal="center"/>
    </xf>
    <xf numFmtId="2" fontId="45" fillId="0" borderId="0" xfId="0" applyNumberFormat="1" applyFont="1"/>
    <xf numFmtId="171" fontId="5" fillId="0" borderId="0" xfId="3" applyFont="1" applyAlignment="1"/>
    <xf numFmtId="0" fontId="46" fillId="0" borderId="0" xfId="0" applyFont="1" applyAlignment="1">
      <alignment horizontal="right" wrapText="1"/>
    </xf>
    <xf numFmtId="0" fontId="0" fillId="0" borderId="0" xfId="0" applyBorder="1"/>
    <xf numFmtId="0" fontId="0" fillId="0" borderId="0" xfId="0" applyNumberFormat="1"/>
    <xf numFmtId="0" fontId="14" fillId="4" borderId="1" xfId="0" applyFont="1" applyFill="1" applyBorder="1"/>
    <xf numFmtId="0" fontId="47" fillId="4" borderId="0" xfId="0" applyFont="1" applyFill="1"/>
    <xf numFmtId="0" fontId="20" fillId="5" borderId="1" xfId="0" applyFont="1" applyFill="1" applyBorder="1"/>
    <xf numFmtId="0" fontId="48" fillId="5" borderId="1" xfId="0" applyFont="1" applyFill="1" applyBorder="1"/>
    <xf numFmtId="0" fontId="50" fillId="0" borderId="0" xfId="0" applyFont="1"/>
    <xf numFmtId="0" fontId="51" fillId="5" borderId="1" xfId="0" applyFont="1" applyFill="1" applyBorder="1" applyProtection="1">
      <protection locked="0"/>
    </xf>
    <xf numFmtId="0" fontId="52" fillId="5" borderId="1" xfId="0" applyFont="1" applyFill="1" applyBorder="1" applyProtection="1">
      <protection locked="0"/>
    </xf>
    <xf numFmtId="0" fontId="53" fillId="0" borderId="1" xfId="0" applyFont="1" applyFill="1" applyBorder="1" applyProtection="1">
      <protection locked="0"/>
    </xf>
    <xf numFmtId="0" fontId="54" fillId="0" borderId="1" xfId="0" applyFont="1" applyFill="1" applyBorder="1" applyProtection="1">
      <protection locked="0"/>
    </xf>
    <xf numFmtId="49" fontId="9" fillId="4" borderId="1" xfId="0" applyNumberFormat="1" applyFont="1" applyFill="1" applyBorder="1" applyAlignment="1">
      <alignment horizontal="left"/>
    </xf>
    <xf numFmtId="49" fontId="9" fillId="4" borderId="1" xfId="0" applyNumberFormat="1" applyFont="1" applyFill="1" applyBorder="1" applyAlignment="1">
      <alignment horizontal="center"/>
    </xf>
    <xf numFmtId="49" fontId="55" fillId="0" borderId="1" xfId="0" applyNumberFormat="1" applyFont="1" applyFill="1" applyBorder="1" applyAlignment="1" applyProtection="1">
      <alignment horizontal="left"/>
      <protection locked="0"/>
    </xf>
    <xf numFmtId="49" fontId="10" fillId="0" borderId="1" xfId="0" applyNumberFormat="1" applyFont="1" applyFill="1" applyBorder="1" applyAlignment="1" applyProtection="1">
      <alignment horizontal="center"/>
      <protection locked="0"/>
    </xf>
    <xf numFmtId="49" fontId="9" fillId="5" borderId="6" xfId="0" applyNumberFormat="1" applyFont="1" applyFill="1" applyBorder="1" applyAlignment="1" applyProtection="1">
      <alignment horizontal="left"/>
      <protection locked="0"/>
    </xf>
    <xf numFmtId="49" fontId="9" fillId="5" borderId="1" xfId="0" applyNumberFormat="1" applyFont="1" applyFill="1" applyBorder="1" applyAlignment="1" applyProtection="1">
      <alignment horizontal="center"/>
      <protection locked="0"/>
    </xf>
    <xf numFmtId="49" fontId="9" fillId="4" borderId="6" xfId="0" applyNumberFormat="1" applyFont="1" applyFill="1" applyBorder="1" applyAlignment="1" applyProtection="1">
      <alignment horizontal="left"/>
      <protection locked="0"/>
    </xf>
    <xf numFmtId="49" fontId="9" fillId="4" borderId="1" xfId="0" applyNumberFormat="1" applyFont="1" applyFill="1" applyBorder="1" applyAlignment="1" applyProtection="1">
      <alignment horizontal="center"/>
      <protection locked="0"/>
    </xf>
    <xf numFmtId="0" fontId="28" fillId="0" borderId="0" xfId="0" applyFont="1"/>
    <xf numFmtId="2" fontId="5" fillId="0" borderId="0" xfId="0" applyNumberFormat="1" applyFont="1" applyFill="1" applyBorder="1" applyAlignment="1">
      <alignment horizontal="center"/>
    </xf>
    <xf numFmtId="2" fontId="56" fillId="0" borderId="0" xfId="0" applyNumberFormat="1" applyFont="1" applyFill="1" applyBorder="1" applyAlignment="1">
      <alignment horizontal="center"/>
    </xf>
    <xf numFmtId="183" fontId="56" fillId="0" borderId="0" xfId="0" applyNumberFormat="1" applyFont="1" applyFill="1" applyBorder="1" applyAlignment="1">
      <alignment horizontal="center"/>
    </xf>
    <xf numFmtId="0" fontId="57" fillId="0" borderId="0" xfId="0" applyFont="1" applyFill="1" applyBorder="1"/>
    <xf numFmtId="14" fontId="58" fillId="0" borderId="0" xfId="0" applyNumberFormat="1" applyFont="1" applyFill="1" applyBorder="1"/>
    <xf numFmtId="0" fontId="19" fillId="4" borderId="0" xfId="0" applyFont="1" applyFill="1"/>
    <xf numFmtId="14" fontId="9" fillId="0" borderId="0" xfId="0" applyNumberFormat="1" applyFont="1" applyFill="1" applyBorder="1"/>
    <xf numFmtId="0" fontId="59" fillId="0" borderId="0" xfId="0" applyFont="1" applyFill="1" applyBorder="1"/>
    <xf numFmtId="0" fontId="60" fillId="5" borderId="0" xfId="0" applyFont="1" applyFill="1" applyBorder="1"/>
    <xf numFmtId="0" fontId="9" fillId="4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3" fontId="9" fillId="5" borderId="0" xfId="0" applyNumberFormat="1" applyFont="1" applyFill="1" applyBorder="1"/>
    <xf numFmtId="0" fontId="6" fillId="0" borderId="6" xfId="0" applyFont="1" applyFill="1" applyBorder="1" applyAlignment="1">
      <alignment wrapText="1"/>
    </xf>
    <xf numFmtId="0" fontId="0" fillId="0" borderId="7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4" fillId="4" borderId="0" xfId="0" applyFont="1" applyFill="1" applyBorder="1" applyAlignment="1">
      <alignment horizontal="center"/>
    </xf>
    <xf numFmtId="0" fontId="29" fillId="4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9" fillId="4" borderId="1" xfId="0" applyFont="1" applyFill="1" applyBorder="1" applyAlignment="1">
      <alignment horizontal="left"/>
    </xf>
  </cellXfs>
  <cellStyles count="6">
    <cellStyle name="Comma" xfId="1" builtinId="3"/>
    <cellStyle name="Comma_MARKET UPDATE- 2ND DEC. 2005" xfId="2"/>
    <cellStyle name="Comma_STOCK MARKET BRIEF FOR THE WEEK ENDED FEBRUARY 16,  2007" xfId="3"/>
    <cellStyle name="Hyperlink" xfId="4" builtinId="8"/>
    <cellStyle name="Normal" xfId="0" builtinId="0"/>
    <cellStyle name="Percent" xfId="5" builtinId="5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339966"/>
                </a:solidFill>
                <a:latin typeface="Garamond"/>
                <a:ea typeface="Garamond"/>
                <a:cs typeface="Garamond"/>
              </a:defRPr>
            </a:pPr>
            <a:r>
              <a:rPr lang="en-US"/>
              <a:t>TOP GAINERS FOR THE WEEK ENDED JUNE 15, 2007.</a:t>
            </a:r>
          </a:p>
        </c:rich>
      </c:tx>
      <c:layout>
        <c:manualLayout>
          <c:xMode val="edge"/>
          <c:yMode val="edge"/>
          <c:x val="5.9545962039449203E-3"/>
          <c:y val="5.3722199717223971E-3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48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06810569408262"/>
          <c:y val="9.0560279523320408E-2"/>
          <c:w val="0.80387048753256418"/>
          <c:h val="0.86876471542710765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'STOCKS'' RETURNS FOR THE WEEK'!$E$6</c:f>
              <c:strCache>
                <c:ptCount val="1"/>
                <c:pt idx="0">
                  <c:v>% CHANGE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'STOCKS'' RETURNS FOR THE WEEK'!$B$7:$B$53</c:f>
              <c:strCache>
                <c:ptCount val="47"/>
                <c:pt idx="0">
                  <c:v>JOHNHOLT</c:v>
                </c:pt>
                <c:pt idx="1">
                  <c:v>AFPRINT</c:v>
                </c:pt>
                <c:pt idx="2">
                  <c:v>IPWA</c:v>
                </c:pt>
                <c:pt idx="3">
                  <c:v>LAWUNION</c:v>
                </c:pt>
                <c:pt idx="4">
                  <c:v>BAICO</c:v>
                </c:pt>
                <c:pt idx="5">
                  <c:v>CONTINSURE</c:v>
                </c:pt>
                <c:pt idx="6">
                  <c:v>UNIC</c:v>
                </c:pt>
                <c:pt idx="7">
                  <c:v>NFINSURE</c:v>
                </c:pt>
                <c:pt idx="8">
                  <c:v>NAHCO</c:v>
                </c:pt>
                <c:pt idx="9">
                  <c:v>GNI</c:v>
                </c:pt>
                <c:pt idx="10">
                  <c:v>DIAMONDBNK</c:v>
                </c:pt>
                <c:pt idx="11">
                  <c:v>ADSWITCH</c:v>
                </c:pt>
                <c:pt idx="12">
                  <c:v>CILEASING</c:v>
                </c:pt>
                <c:pt idx="13">
                  <c:v>LONGMAN</c:v>
                </c:pt>
                <c:pt idx="14">
                  <c:v>UNTL</c:v>
                </c:pt>
                <c:pt idx="15">
                  <c:v>GROMMAC</c:v>
                </c:pt>
                <c:pt idx="16">
                  <c:v>FOOTWEAR</c:v>
                </c:pt>
                <c:pt idx="17">
                  <c:v>GUARANTY</c:v>
                </c:pt>
                <c:pt idx="18">
                  <c:v>PRESTIGE</c:v>
                </c:pt>
                <c:pt idx="19">
                  <c:v>ETI</c:v>
                </c:pt>
                <c:pt idx="20">
                  <c:v>LINKASSURE</c:v>
                </c:pt>
                <c:pt idx="21">
                  <c:v>CORNERST</c:v>
                </c:pt>
                <c:pt idx="22">
                  <c:v>PLATINUM</c:v>
                </c:pt>
                <c:pt idx="23">
                  <c:v>AFRPAINTS</c:v>
                </c:pt>
                <c:pt idx="24">
                  <c:v>BOCGAS</c:v>
                </c:pt>
                <c:pt idx="25">
                  <c:v>OCEANIC</c:v>
                </c:pt>
                <c:pt idx="26">
                  <c:v>INTERLINK</c:v>
                </c:pt>
                <c:pt idx="27">
                  <c:v>NIGERINS</c:v>
                </c:pt>
                <c:pt idx="28">
                  <c:v>CADBURY</c:v>
                </c:pt>
                <c:pt idx="29">
                  <c:v>ROYALEX</c:v>
                </c:pt>
                <c:pt idx="30">
                  <c:v>NIG-GERMAN</c:v>
                </c:pt>
                <c:pt idx="31">
                  <c:v>UBN</c:v>
                </c:pt>
                <c:pt idx="32">
                  <c:v>AIICO</c:v>
                </c:pt>
                <c:pt idx="33">
                  <c:v>LIZOLOFIN</c:v>
                </c:pt>
                <c:pt idx="34">
                  <c:v>ACADEMY</c:v>
                </c:pt>
                <c:pt idx="35">
                  <c:v>NB</c:v>
                </c:pt>
                <c:pt idx="36">
                  <c:v>JOSBREW</c:v>
                </c:pt>
                <c:pt idx="37">
                  <c:v>POLYPROD</c:v>
                </c:pt>
                <c:pt idx="38">
                  <c:v>FCMB</c:v>
                </c:pt>
                <c:pt idx="39">
                  <c:v>LIVESTOCK</c:v>
                </c:pt>
                <c:pt idx="40">
                  <c:v>CUTIX</c:v>
                </c:pt>
                <c:pt idx="41">
                  <c:v>MOBIL</c:v>
                </c:pt>
                <c:pt idx="42">
                  <c:v>WEMABANK</c:v>
                </c:pt>
                <c:pt idx="43">
                  <c:v>BETAGLAS</c:v>
                </c:pt>
                <c:pt idx="44">
                  <c:v>FIRSTALUM</c:v>
                </c:pt>
                <c:pt idx="45">
                  <c:v>BCC</c:v>
                </c:pt>
                <c:pt idx="46">
                  <c:v>LASACO</c:v>
                </c:pt>
              </c:strCache>
            </c:strRef>
          </c:cat>
          <c:val>
            <c:numRef>
              <c:f>'STOCKS'' RETURNS FOR THE WEEK'!$E$7:$E$53</c:f>
              <c:numCache>
                <c:formatCode>0.00%</c:formatCode>
                <c:ptCount val="47"/>
                <c:pt idx="0">
                  <c:v>0.27027027027027023</c:v>
                </c:pt>
                <c:pt idx="1">
                  <c:v>0.26535087719298245</c:v>
                </c:pt>
                <c:pt idx="2">
                  <c:v>0.26523297491039416</c:v>
                </c:pt>
                <c:pt idx="3">
                  <c:v>0.26511627906976759</c:v>
                </c:pt>
                <c:pt idx="4">
                  <c:v>0.26377952755905509</c:v>
                </c:pt>
                <c:pt idx="5">
                  <c:v>0.25966850828729265</c:v>
                </c:pt>
                <c:pt idx="6">
                  <c:v>0.2593457943925232</c:v>
                </c:pt>
                <c:pt idx="7">
                  <c:v>0.25263157894736843</c:v>
                </c:pt>
                <c:pt idx="8">
                  <c:v>0.21862068965517253</c:v>
                </c:pt>
                <c:pt idx="9">
                  <c:v>0.21017699115044253</c:v>
                </c:pt>
                <c:pt idx="10">
                  <c:v>0.20798065296251519</c:v>
                </c:pt>
                <c:pt idx="11">
                  <c:v>0.20720720720720717</c:v>
                </c:pt>
                <c:pt idx="12">
                  <c:v>0.20567375886524802</c:v>
                </c:pt>
                <c:pt idx="13">
                  <c:v>0.20356612184249614</c:v>
                </c:pt>
                <c:pt idx="14">
                  <c:v>0.20300751879699247</c:v>
                </c:pt>
                <c:pt idx="15">
                  <c:v>0.1818181818181818</c:v>
                </c:pt>
                <c:pt idx="16">
                  <c:v>0.17543859649122825</c:v>
                </c:pt>
                <c:pt idx="17">
                  <c:v>0.16511771995043364</c:v>
                </c:pt>
                <c:pt idx="18">
                  <c:v>0.16428571428571434</c:v>
                </c:pt>
                <c:pt idx="19">
                  <c:v>0.155</c:v>
                </c:pt>
                <c:pt idx="20">
                  <c:v>0.15022421524663676</c:v>
                </c:pt>
                <c:pt idx="21">
                  <c:v>0.13636363636363644</c:v>
                </c:pt>
                <c:pt idx="22">
                  <c:v>0.13207547169811321</c:v>
                </c:pt>
                <c:pt idx="23">
                  <c:v>0.13043478260869565</c:v>
                </c:pt>
                <c:pt idx="24">
                  <c:v>0.12094763092269335</c:v>
                </c:pt>
                <c:pt idx="25">
                  <c:v>0.12084063047285461</c:v>
                </c:pt>
                <c:pt idx="26">
                  <c:v>9.917355371900835E-2</c:v>
                </c:pt>
                <c:pt idx="27">
                  <c:v>9.8901098901098911E-2</c:v>
                </c:pt>
                <c:pt idx="28">
                  <c:v>9.8283931357254481E-2</c:v>
                </c:pt>
                <c:pt idx="29">
                  <c:v>9.8086124401913916E-2</c:v>
                </c:pt>
                <c:pt idx="30">
                  <c:v>9.4666666666666774E-2</c:v>
                </c:pt>
                <c:pt idx="31">
                  <c:v>9.4224924012158207E-2</c:v>
                </c:pt>
                <c:pt idx="32">
                  <c:v>9.3478260869565358E-2</c:v>
                </c:pt>
                <c:pt idx="33">
                  <c:v>9.1836734693877639E-2</c:v>
                </c:pt>
                <c:pt idx="34">
                  <c:v>9.0744101633393831E-2</c:v>
                </c:pt>
                <c:pt idx="35">
                  <c:v>8.9720584465521669E-2</c:v>
                </c:pt>
                <c:pt idx="36">
                  <c:v>7.9768786127167562E-2</c:v>
                </c:pt>
                <c:pt idx="37">
                  <c:v>7.611548556430435E-2</c:v>
                </c:pt>
                <c:pt idx="38">
                  <c:v>7.071428571428573E-2</c:v>
                </c:pt>
                <c:pt idx="39">
                  <c:v>6.4285714285714307E-2</c:v>
                </c:pt>
                <c:pt idx="40">
                  <c:v>5.9016393442622855E-2</c:v>
                </c:pt>
                <c:pt idx="41">
                  <c:v>5.8823529411764705E-2</c:v>
                </c:pt>
                <c:pt idx="42">
                  <c:v>5.8563535911602134E-2</c:v>
                </c:pt>
                <c:pt idx="43">
                  <c:v>5.8201058201058281E-2</c:v>
                </c:pt>
                <c:pt idx="44">
                  <c:v>5.6521739130434935E-2</c:v>
                </c:pt>
                <c:pt idx="45">
                  <c:v>5.4761904761904866E-2</c:v>
                </c:pt>
                <c:pt idx="46">
                  <c:v>5.3977272727272714E-2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F9-4229-A84C-B62B5F7F0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135706112"/>
        <c:axId val="1"/>
        <c:axId val="0"/>
      </c:bar3DChart>
      <c:catAx>
        <c:axId val="13570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1" i="0" u="none" strike="noStrike" baseline="0">
                    <a:solidFill>
                      <a:srgbClr val="000000"/>
                    </a:solidFill>
                    <a:latin typeface="Garamond"/>
                    <a:ea typeface="Garamond"/>
                    <a:cs typeface="Garamond"/>
                  </a:defRPr>
                </a:pPr>
                <a:r>
                  <a:rPr lang="en-US"/>
                  <a:t>CAPITAL GAINS (% GAINED)</a:t>
                </a:r>
              </a:p>
            </c:rich>
          </c:tx>
          <c:layout>
            <c:manualLayout>
              <c:xMode val="edge"/>
              <c:yMode val="edge"/>
              <c:x val="6.6989207294380348E-3"/>
              <c:y val="0.52187279725303282"/>
            </c:manualLayout>
          </c:layout>
          <c:overlay val="0"/>
          <c:spPr>
            <a:noFill/>
            <a:ln w="25400">
              <a:noFill/>
            </a:ln>
          </c:spPr>
        </c:title>
        <c:numFmt formatCode="0.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35706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r>
              <a:rPr lang="en-US"/>
              <a:t>NSE TURNOVER OF SHARES TRADED(m) DURING THE WEEK ENDED JUNE 15, 2007.</a:t>
            </a:r>
          </a:p>
        </c:rich>
      </c:tx>
      <c:layout>
        <c:manualLayout>
          <c:xMode val="edge"/>
          <c:yMode val="edge"/>
          <c:x val="0.13501483679525222"/>
          <c:y val="3.11751329603495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406528189910984E-2"/>
          <c:y val="0.23261445362722391"/>
          <c:w val="0.87685459940652821"/>
          <c:h val="0.51319065027037025"/>
        </c:manualLayout>
      </c:layout>
      <c:lineChart>
        <c:grouping val="standard"/>
        <c:varyColors val="0"/>
        <c:ser>
          <c:idx val="0"/>
          <c:order val="0"/>
          <c:tx>
            <c:strRef>
              <c:f>'CAPITALISATION,INDEX &amp; CHARTS '!$C$6</c:f>
              <c:strCache>
                <c:ptCount val="1"/>
                <c:pt idx="0">
                  <c:v>T/OVER(b)</c:v>
                </c:pt>
              </c:strCache>
            </c:strRef>
          </c:tx>
          <c:spPr>
            <a:ln w="25400">
              <a:solidFill>
                <a:srgbClr val="FF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cat>
            <c:strRef>
              <c:f>'CAPITALISATION,INDEX &amp; CHARTS '!$B$7:$B$11</c:f>
              <c:strCache>
                <c:ptCount val="5"/>
                <c:pt idx="0">
                  <c:v>Mon-     11/06/07</c:v>
                </c:pt>
                <c:pt idx="1">
                  <c:v>Tue-      12/06/07</c:v>
                </c:pt>
                <c:pt idx="2">
                  <c:v>Wed-     13/06/07</c:v>
                </c:pt>
                <c:pt idx="3">
                  <c:v>Thur-    14/06/07</c:v>
                </c:pt>
                <c:pt idx="4">
                  <c:v>Fri-        15/06/07</c:v>
                </c:pt>
              </c:strCache>
            </c:strRef>
          </c:cat>
          <c:val>
            <c:numRef>
              <c:f>'CAPITALISATION,INDEX &amp; CHARTS '!$C$7:$C$11</c:f>
              <c:numCache>
                <c:formatCode>#,##0.000</c:formatCode>
                <c:ptCount val="5"/>
                <c:pt idx="0">
                  <c:v>0.80914732499999997</c:v>
                </c:pt>
                <c:pt idx="1">
                  <c:v>0.623597489</c:v>
                </c:pt>
                <c:pt idx="2">
                  <c:v>0.52687178199999996</c:v>
                </c:pt>
                <c:pt idx="3">
                  <c:v>0.78347752699999995</c:v>
                </c:pt>
                <c:pt idx="4" formatCode="0.000">
                  <c:v>0.72831946700000005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57-4B82-9189-6730538BF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483232"/>
        <c:axId val="1"/>
      </c:lineChart>
      <c:catAx>
        <c:axId val="13548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Garamond"/>
                    <a:ea typeface="Garamond"/>
                    <a:cs typeface="Garamond"/>
                  </a:defRPr>
                </a:pPr>
                <a:r>
                  <a:rPr lang="en-US"/>
                  <a:t>VOLUME TRADED</a:t>
                </a:r>
              </a:p>
            </c:rich>
          </c:tx>
          <c:layout>
            <c:manualLayout>
              <c:xMode val="edge"/>
              <c:yMode val="edge"/>
              <c:x val="0.4258160237388724"/>
              <c:y val="0.8896903329453615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35483232"/>
        <c:crosses val="autoZero"/>
        <c:crossBetween val="between"/>
      </c:valAx>
      <c:spPr>
        <a:solidFill>
          <a:srgbClr val="339966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8100">
      <a:solidFill>
        <a:srgbClr val="339966"/>
      </a:solidFill>
      <a:prstDash val="solid"/>
    </a:ln>
  </c:spPr>
  <c:txPr>
    <a:bodyPr/>
    <a:lstStyle/>
    <a:p>
      <a:pPr>
        <a:defRPr sz="1200" b="1" i="0" u="none" strike="noStrike" baseline="0">
          <a:solidFill>
            <a:srgbClr val="000000"/>
          </a:solidFill>
          <a:latin typeface="Garamond"/>
          <a:ea typeface="Garamond"/>
          <a:cs typeface="Garamond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r>
              <a:rPr lang="en-US"/>
              <a:t>NSE ALL-SHARE INDEX FOR THE WEEK ENDED JUNE 15, 2007</a:t>
            </a:r>
          </a:p>
        </c:rich>
      </c:tx>
      <c:layout>
        <c:manualLayout>
          <c:xMode val="edge"/>
          <c:yMode val="edge"/>
          <c:x val="0.13777797710934189"/>
          <c:y val="3.07329314719347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77797710934189"/>
          <c:y val="0.18203351717992108"/>
          <c:w val="0.83851973165470439"/>
          <c:h val="0.5673771964049488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FFFF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cat>
            <c:strRef>
              <c:f>'CAPITALISATION,INDEX &amp; CHARTS '!$B$7:$B$11</c:f>
              <c:strCache>
                <c:ptCount val="5"/>
                <c:pt idx="0">
                  <c:v>Mon-     11/06/07</c:v>
                </c:pt>
                <c:pt idx="1">
                  <c:v>Tue-      12/06/07</c:v>
                </c:pt>
                <c:pt idx="2">
                  <c:v>Wed-     13/06/07</c:v>
                </c:pt>
                <c:pt idx="3">
                  <c:v>Thur-    14/06/07</c:v>
                </c:pt>
                <c:pt idx="4">
                  <c:v>Fri-        15/06/07</c:v>
                </c:pt>
              </c:strCache>
            </c:strRef>
          </c:cat>
          <c:val>
            <c:numRef>
              <c:f>'CAPITALISATION,INDEX &amp; CHARTS '!$F$7:$F$11</c:f>
              <c:numCache>
                <c:formatCode>#,##0.00</c:formatCode>
                <c:ptCount val="5"/>
                <c:pt idx="0">
                  <c:v>51342.31</c:v>
                </c:pt>
                <c:pt idx="1">
                  <c:v>51342.13</c:v>
                </c:pt>
                <c:pt idx="2">
                  <c:v>51341.96</c:v>
                </c:pt>
                <c:pt idx="3">
                  <c:v>51702.83</c:v>
                </c:pt>
                <c:pt idx="4">
                  <c:v>51702.66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43-4617-9F32-ED66A3D69B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702504"/>
        <c:axId val="1"/>
      </c:lineChart>
      <c:catAx>
        <c:axId val="135702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Garamond"/>
                    <a:ea typeface="Garamond"/>
                    <a:cs typeface="Garamond"/>
                  </a:defRPr>
                </a:pPr>
                <a:r>
                  <a:rPr lang="en-US"/>
                  <a:t>NSE INDEX</a:t>
                </a:r>
              </a:p>
            </c:rich>
          </c:tx>
          <c:layout>
            <c:manualLayout>
              <c:xMode val="edge"/>
              <c:yMode val="edge"/>
              <c:x val="0.48592662894477567"/>
              <c:y val="0.891255012686107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35702504"/>
        <c:crosses val="autoZero"/>
        <c:crossBetween val="between"/>
      </c:valAx>
      <c:spPr>
        <a:solidFill>
          <a:srgbClr val="339966"/>
        </a:solidFill>
        <a:ln w="38100">
          <a:solidFill>
            <a:srgbClr val="33996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8100">
      <a:solidFill>
        <a:srgbClr val="339966"/>
      </a:solidFill>
      <a:prstDash val="solid"/>
    </a:ln>
  </c:spPr>
  <c:txPr>
    <a:bodyPr/>
    <a:lstStyle/>
    <a:p>
      <a:pPr>
        <a:defRPr sz="1200" b="1" i="0" u="none" strike="noStrike" baseline="0">
          <a:solidFill>
            <a:srgbClr val="000000"/>
          </a:solidFill>
          <a:latin typeface="Garamond"/>
          <a:ea typeface="Garamond"/>
          <a:cs typeface="Garamond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339966"/>
                </a:solidFill>
                <a:latin typeface="Garamond"/>
                <a:ea typeface="Garamond"/>
                <a:cs typeface="Garamond"/>
              </a:defRPr>
            </a:pPr>
            <a:r>
              <a:rPr lang="en-US"/>
              <a:t>TOP LOSERS FOR THE WEEK ENDED JUNE 15, 2007.</a:t>
            </a:r>
          </a:p>
        </c:rich>
      </c:tx>
      <c:layout>
        <c:manualLayout>
          <c:xMode val="edge"/>
          <c:yMode val="edge"/>
          <c:x val="4.7619064919268261E-2"/>
          <c:y val="1.213346814964610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0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9.8958369285354356E-2"/>
          <c:y val="0.14357937310414559"/>
          <c:w val="0.81361636701906004"/>
          <c:h val="0.6794742163801820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'STOCKS'' RETURNS FOR THE WEEK'!$E$73</c:f>
              <c:strCache>
                <c:ptCount val="1"/>
                <c:pt idx="0">
                  <c:v>% CHANGE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'STOCKS'' RETURNS FOR THE WEEK'!$B$74:$B$99</c:f>
              <c:strCache>
                <c:ptCount val="26"/>
                <c:pt idx="0">
                  <c:v>AFROIL</c:v>
                </c:pt>
                <c:pt idx="1">
                  <c:v>COSTAIN</c:v>
                </c:pt>
                <c:pt idx="2">
                  <c:v>SCOA</c:v>
                </c:pt>
                <c:pt idx="3">
                  <c:v>DUNLOP</c:v>
                </c:pt>
                <c:pt idx="4">
                  <c:v>AGLEVENT</c:v>
                </c:pt>
                <c:pt idx="5">
                  <c:v>GLAXOSMITH</c:v>
                </c:pt>
                <c:pt idx="6">
                  <c:v>AP</c:v>
                </c:pt>
                <c:pt idx="7">
                  <c:v>NEM</c:v>
                </c:pt>
                <c:pt idx="8">
                  <c:v>UAC-PROP</c:v>
                </c:pt>
                <c:pt idx="9">
                  <c:v>UNIONDICON</c:v>
                </c:pt>
                <c:pt idx="10">
                  <c:v>UNHOMES</c:v>
                </c:pt>
                <c:pt idx="11">
                  <c:v>TRIPPLEG</c:v>
                </c:pt>
                <c:pt idx="12">
                  <c:v>CAP</c:v>
                </c:pt>
                <c:pt idx="13">
                  <c:v>NBC</c:v>
                </c:pt>
                <c:pt idx="14">
                  <c:v>STERLNBANK</c:v>
                </c:pt>
                <c:pt idx="15">
                  <c:v>NASCON</c:v>
                </c:pt>
                <c:pt idx="16">
                  <c:v>JAPAULOIL</c:v>
                </c:pt>
                <c:pt idx="17">
                  <c:v>ECOBANK</c:v>
                </c:pt>
                <c:pt idx="18">
                  <c:v>UNITYBNK</c:v>
                </c:pt>
                <c:pt idx="19">
                  <c:v>OANDO</c:v>
                </c:pt>
                <c:pt idx="20">
                  <c:v>UACN</c:v>
                </c:pt>
                <c:pt idx="21">
                  <c:v>FIDELITYBK</c:v>
                </c:pt>
                <c:pt idx="22">
                  <c:v>NAMPAK</c:v>
                </c:pt>
                <c:pt idx="23">
                  <c:v>TOTAL</c:v>
                </c:pt>
                <c:pt idx="24">
                  <c:v>AVONCROWN</c:v>
                </c:pt>
                <c:pt idx="25">
                  <c:v>EKOCORP</c:v>
                </c:pt>
              </c:strCache>
            </c:strRef>
          </c:cat>
          <c:val>
            <c:numRef>
              <c:f>'STOCKS'' RETURNS FOR THE WEEK'!$E$74:$E$99</c:f>
              <c:numCache>
                <c:formatCode>0.0%</c:formatCode>
                <c:ptCount val="26"/>
                <c:pt idx="0">
                  <c:v>-0.22278481012658236</c:v>
                </c:pt>
                <c:pt idx="1">
                  <c:v>-0.19636363636363638</c:v>
                </c:pt>
                <c:pt idx="2">
                  <c:v>-0.18333333333333335</c:v>
                </c:pt>
                <c:pt idx="3">
                  <c:v>-0.17252931323283072</c:v>
                </c:pt>
                <c:pt idx="4">
                  <c:v>-0.12844036697247718</c:v>
                </c:pt>
                <c:pt idx="5">
                  <c:v>-0.12266112266112263</c:v>
                </c:pt>
                <c:pt idx="6">
                  <c:v>-0.12207792207792215</c:v>
                </c:pt>
                <c:pt idx="7">
                  <c:v>-0.11960132890365445</c:v>
                </c:pt>
                <c:pt idx="8">
                  <c:v>-0.11816578483245155</c:v>
                </c:pt>
                <c:pt idx="9">
                  <c:v>-0.10069713400464761</c:v>
                </c:pt>
                <c:pt idx="10">
                  <c:v>-0.1</c:v>
                </c:pt>
                <c:pt idx="11">
                  <c:v>-9.6923076923076903E-2</c:v>
                </c:pt>
                <c:pt idx="12">
                  <c:v>-8.8305489260143102E-2</c:v>
                </c:pt>
                <c:pt idx="13">
                  <c:v>-8.0779944289693553E-2</c:v>
                </c:pt>
                <c:pt idx="14">
                  <c:v>-7.7850877192982365E-2</c:v>
                </c:pt>
                <c:pt idx="15">
                  <c:v>-6.2633148700468641E-2</c:v>
                </c:pt>
                <c:pt idx="16">
                  <c:v>-6.0689655172413849E-2</c:v>
                </c:pt>
                <c:pt idx="17">
                  <c:v>-6.0109289617486412E-2</c:v>
                </c:pt>
                <c:pt idx="18">
                  <c:v>-5.8072009291521488E-2</c:v>
                </c:pt>
                <c:pt idx="19">
                  <c:v>-5.6974459724950813E-2</c:v>
                </c:pt>
                <c:pt idx="20">
                  <c:v>-5.6285714285714251E-2</c:v>
                </c:pt>
                <c:pt idx="21">
                  <c:v>-5.5721393034825914E-2</c:v>
                </c:pt>
                <c:pt idx="22">
                  <c:v>-5.3979871912168333E-2</c:v>
                </c:pt>
                <c:pt idx="23">
                  <c:v>-0.05</c:v>
                </c:pt>
                <c:pt idx="24">
                  <c:v>-4.9429657794676771E-2</c:v>
                </c:pt>
                <c:pt idx="25">
                  <c:v>-4.7619047619047616E-2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A0-4F28-BDB4-A7EB8B804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135705784"/>
        <c:axId val="1"/>
        <c:axId val="0"/>
      </c:bar3DChart>
      <c:catAx>
        <c:axId val="135705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150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50" b="1" i="0" u="none" strike="noStrike" baseline="0">
                    <a:solidFill>
                      <a:srgbClr val="000000"/>
                    </a:solidFill>
                    <a:latin typeface="Garamond"/>
                    <a:ea typeface="Garamond"/>
                    <a:cs typeface="Garamond"/>
                  </a:defRPr>
                </a:pPr>
                <a:r>
                  <a:rPr lang="en-US"/>
                  <a:t>CAPITAL LOST (% LOSS)</a:t>
                </a:r>
              </a:p>
            </c:rich>
          </c:tx>
          <c:layout>
            <c:manualLayout>
              <c:xMode val="edge"/>
              <c:yMode val="edge"/>
              <c:x val="1.8601197234089165E-3"/>
              <c:y val="0.378159757330637"/>
            </c:manualLayout>
          </c:layout>
          <c:overlay val="0"/>
          <c:spPr>
            <a:noFill/>
            <a:ln w="25400">
              <a:noFill/>
            </a:ln>
          </c:spPr>
        </c:title>
        <c:numFmt formatCode="0.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150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35705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r>
              <a:rPr lang="en-US"/>
              <a:t>NSE  ALL-SHARE INDEX CHART FOR THE WEEK ENDED OCTOBER 6, 2006.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'CAPITALISATION,INDEX &amp; CHARTS '!#REF!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'CAPITALISATION,INDEX &amp; CHARTS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'CAPITALISATION,INDEX &amp; CHARTS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C2-4B43-9CE8-6A3D210D8D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208760"/>
        <c:axId val="1"/>
      </c:lineChart>
      <c:catAx>
        <c:axId val="135208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Garamond"/>
                    <a:ea typeface="Garamond"/>
                    <a:cs typeface="Garamond"/>
                  </a:defRPr>
                </a:pPr>
                <a:r>
                  <a:rPr lang="en-US"/>
                  <a:t>ALL-SHARE INDEX</a:t>
                </a:r>
              </a:p>
            </c:rich>
          </c:tx>
          <c:overlay val="0"/>
          <c:spPr>
            <a:noFill/>
            <a:ln w="38100">
              <a:solidFill>
                <a:srgbClr val="339966"/>
              </a:solidFill>
              <a:prstDash val="solid"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352087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8100">
      <a:solidFill>
        <a:srgbClr val="339966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Garamond"/>
          <a:ea typeface="Garamond"/>
          <a:cs typeface="Garamond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r>
              <a:rPr lang="en-US"/>
              <a:t>NSE MARKET CAPITALSIATION (N'trillion) OF LISTED EQUITIES FOR THE WEEK ENDED OCTOBER 6, 2006.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'CAPITALISATION,INDEX &amp; CHARTS '!#REF!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'CAPITALISATION,INDEX &amp; CHARTS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'CAPITALISATION,INDEX &amp; CHARTS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89-4627-B43B-DEF97A82C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315552"/>
        <c:axId val="1"/>
      </c:lineChart>
      <c:catAx>
        <c:axId val="13531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353155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38100">
          <a:solidFill>
            <a:srgbClr val="339966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Garamond"/>
              <a:ea typeface="Garamond"/>
              <a:cs typeface="Garamond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8100">
      <a:solidFill>
        <a:srgbClr val="339966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Garamond"/>
          <a:ea typeface="Garamond"/>
          <a:cs typeface="Garamond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r>
              <a:rPr lang="en-US"/>
              <a:t>NSE TURNOVER OF SHARES TRADED FOR THE WEEK ENDED OCTOBER 6, 2006.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30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'CAPITALISATION,INDEX &amp; CHARTS 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'CAPITALISATION,INDEX &amp; CHARTS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'CAPITALISATION,INDEX &amp; CHARTS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A8-4B7B-B7C2-C3D78F9EB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5181768"/>
        <c:axId val="1"/>
        <c:axId val="0"/>
      </c:bar3DChart>
      <c:catAx>
        <c:axId val="135181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Garamond"/>
                    <a:ea typeface="Garamond"/>
                    <a:cs typeface="Garamond"/>
                  </a:defRPr>
                </a:pPr>
                <a:r>
                  <a:rPr lang="en-US"/>
                  <a:t>SHARE VOLUME TRADED ON THE EXCHANGE</a:t>
                </a:r>
              </a:p>
            </c:rich>
          </c:tx>
          <c:overlay val="0"/>
          <c:spPr>
            <a:noFill/>
            <a:ln w="38100">
              <a:solidFill>
                <a:srgbClr val="339966"/>
              </a:solidFill>
              <a:prstDash val="solid"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35181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8100">
      <a:solidFill>
        <a:srgbClr val="339966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Garamond"/>
          <a:ea typeface="Garamond"/>
          <a:cs typeface="Garamond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r>
              <a:rPr lang="en-US"/>
              <a:t>NSE  ALL-SHARE INDEX  FOR THE WEEK ENDED DECEMBER 1, 2006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'CAPITALISATION,INDEX &amp; CHARTS '!#REF!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'CAPITALISATION,INDEX &amp; CHARTS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'CAPITALISATION,INDEX &amp; CHARTS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DE-42FA-9524-3C2AD35B46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175864"/>
        <c:axId val="1"/>
      </c:lineChart>
      <c:catAx>
        <c:axId val="135175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1" i="0" u="none" strike="noStrike" baseline="0">
                    <a:solidFill>
                      <a:srgbClr val="000000"/>
                    </a:solidFill>
                    <a:latin typeface="Garamond"/>
                    <a:ea typeface="Garamond"/>
                    <a:cs typeface="Garamond"/>
                  </a:defRPr>
                </a:pPr>
                <a:r>
                  <a:rPr lang="en-US"/>
                  <a:t>  ALL-SHARE INDEX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351758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8100">
      <a:solidFill>
        <a:srgbClr val="339966"/>
      </a:solidFill>
      <a:prstDash val="solid"/>
    </a:ln>
  </c:spPr>
  <c:txPr>
    <a:bodyPr/>
    <a:lstStyle/>
    <a:p>
      <a:pPr>
        <a:defRPr sz="125" b="1" i="0" u="none" strike="noStrike" baseline="0">
          <a:solidFill>
            <a:srgbClr val="000000"/>
          </a:solidFill>
          <a:latin typeface="Garamond"/>
          <a:ea typeface="Garamond"/>
          <a:cs typeface="Garamond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r>
              <a:rPr lang="en-US"/>
              <a:t>NSE MARKET CAPITALISATION (N'trillion) OF LISTED EQUITIES FOR THE WEEK ENDED DECEMBER 1, 2006.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447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'CAPITALISATION,INDEX &amp; CHARTS 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'CAPITALISATION,INDEX &amp; CHARTS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'CAPITALISATION,INDEX &amp; CHARTS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8E-45C1-860C-9805F1687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5487496"/>
        <c:axId val="1"/>
        <c:axId val="0"/>
      </c:bar3DChart>
      <c:catAx>
        <c:axId val="135487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Garamond"/>
                    <a:ea typeface="Garamond"/>
                    <a:cs typeface="Garamond"/>
                  </a:defRPr>
                </a:pPr>
                <a:r>
                  <a:rPr lang="en-US"/>
                  <a:t> MARKET CAPITALISATION (N'trillion)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35487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8100">
      <a:solidFill>
        <a:srgbClr val="339966"/>
      </a:solidFill>
      <a:prstDash val="solid"/>
    </a:ln>
  </c:spPr>
  <c:txPr>
    <a:bodyPr/>
    <a:lstStyle/>
    <a:p>
      <a:pPr>
        <a:defRPr sz="175" b="1" i="0" u="none" strike="noStrike" baseline="0">
          <a:solidFill>
            <a:srgbClr val="000000"/>
          </a:solidFill>
          <a:latin typeface="Garamond"/>
          <a:ea typeface="Garamond"/>
          <a:cs typeface="Garamond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r>
              <a:rPr lang="en-US"/>
              <a:t>NSE TURNOVER OF SHARES TRADED (N'million)  FOR THE WEEK ENDED DECEMBER 1, 2006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'CAPITALISATION,INDEX &amp; CHARTS '!#REF!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'CAPITALISATION,INDEX &amp; CHARTS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'CAPITALISATION,INDEX &amp; CHARTS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03-4B3D-BCE5-2C7B93F7A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479952"/>
        <c:axId val="1"/>
      </c:lineChart>
      <c:catAx>
        <c:axId val="13547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1" i="0" u="none" strike="noStrike" baseline="0">
                    <a:solidFill>
                      <a:srgbClr val="000000"/>
                    </a:solidFill>
                    <a:latin typeface="Garamond"/>
                    <a:ea typeface="Garamond"/>
                    <a:cs typeface="Garamond"/>
                  </a:defRPr>
                </a:pPr>
                <a:r>
                  <a:rPr lang="en-US"/>
                  <a:t>SHARE VOLUME TRADED ON THE EXCHANGE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" b="1" i="0" u="none" strike="noStrike" baseline="0">
                    <a:solidFill>
                      <a:srgbClr val="000000"/>
                    </a:solidFill>
                    <a:latin typeface="Garamond"/>
                    <a:ea typeface="Garamond"/>
                    <a:cs typeface="Garamond"/>
                  </a:defRPr>
                </a:pPr>
                <a:r>
                  <a:rPr lang="en-US"/>
                  <a:t>N'million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354799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38100">
      <a:solidFill>
        <a:srgbClr val="339966"/>
      </a:solidFill>
      <a:prstDash val="solid"/>
    </a:ln>
  </c:spPr>
  <c:txPr>
    <a:bodyPr/>
    <a:lstStyle/>
    <a:p>
      <a:pPr>
        <a:defRPr sz="125" b="1" i="0" u="none" strike="noStrike" baseline="0">
          <a:solidFill>
            <a:srgbClr val="000000"/>
          </a:solidFill>
          <a:latin typeface="Garamond"/>
          <a:ea typeface="Garamond"/>
          <a:cs typeface="Garamond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r>
              <a:rPr lang="en-US"/>
              <a:t>NSE MARKET CAPITALISATION(N'trillion) OF LISTED EQUITIES FOR THE WEEK ENDED JUNE 15, 2007.</a:t>
            </a:r>
          </a:p>
        </c:rich>
      </c:tx>
      <c:layout>
        <c:manualLayout>
          <c:xMode val="edge"/>
          <c:yMode val="edge"/>
          <c:x val="0.12908011869436201"/>
          <c:y val="3.155343545376433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44"/>
      <c:rotY val="20"/>
      <c:depthPercent val="100"/>
      <c:rAngAx val="1"/>
    </c:view3D>
    <c:floor>
      <c:thickness val="0"/>
      <c:spPr>
        <a:noFill/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17359050445103857"/>
          <c:y val="0.18446623803739148"/>
          <c:w val="0.81899109792284863"/>
          <c:h val="0.5655346508251607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'CAPITALISATION,INDEX &amp; CHARTS '!$G$6</c:f>
              <c:strCache>
                <c:ptCount val="1"/>
                <c:pt idx="0">
                  <c:v>Mkt Cap(N'tr)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'CAPITALISATION,INDEX &amp; CHARTS '!$B$7:$B$11</c:f>
              <c:strCache>
                <c:ptCount val="5"/>
                <c:pt idx="0">
                  <c:v>Mon-     11/06/07</c:v>
                </c:pt>
                <c:pt idx="1">
                  <c:v>Tue-      12/06/07</c:v>
                </c:pt>
                <c:pt idx="2">
                  <c:v>Wed-     13/06/07</c:v>
                </c:pt>
                <c:pt idx="3">
                  <c:v>Thur-    14/06/07</c:v>
                </c:pt>
                <c:pt idx="4">
                  <c:v>Fri-        15/06/07</c:v>
                </c:pt>
              </c:strCache>
            </c:strRef>
          </c:cat>
          <c:val>
            <c:numRef>
              <c:f>'CAPITALISATION,INDEX &amp; CHARTS '!$G$7:$G$11</c:f>
              <c:numCache>
                <c:formatCode>#,##0.000</c:formatCode>
                <c:ptCount val="5"/>
                <c:pt idx="0">
                  <c:v>7.7270000000000003</c:v>
                </c:pt>
                <c:pt idx="1">
                  <c:v>7.811064173888</c:v>
                </c:pt>
                <c:pt idx="2">
                  <c:v>7.8494793435960002</c:v>
                </c:pt>
                <c:pt idx="3">
                  <c:v>7.9046520465430001</c:v>
                </c:pt>
                <c:pt idx="4">
                  <c:v>7.8725794399530002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81-46E4-8516-4AAC946625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5484544"/>
        <c:axId val="1"/>
        <c:axId val="0"/>
      </c:bar3DChart>
      <c:catAx>
        <c:axId val="13548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Garamond"/>
                    <a:ea typeface="Garamond"/>
                    <a:cs typeface="Garamond"/>
                  </a:defRPr>
                </a:pPr>
                <a:r>
                  <a:rPr lang="en-US"/>
                  <a:t>(N'tr)</a:t>
                </a:r>
              </a:p>
            </c:rich>
          </c:tx>
          <c:layout>
            <c:manualLayout>
              <c:xMode val="edge"/>
              <c:yMode val="edge"/>
              <c:x val="7.5667655786350152E-2"/>
              <c:y val="0.463592782436075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3548454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0504451038575667"/>
          <c:y val="0.91747681550176297"/>
          <c:w val="0.1913946587537092"/>
          <c:h val="6.553405825012592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Garamond"/>
              <a:ea typeface="Garamond"/>
              <a:cs typeface="Garamond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8100">
      <a:solidFill>
        <a:srgbClr val="339966"/>
      </a:solidFill>
      <a:prstDash val="solid"/>
    </a:ln>
  </c:spPr>
  <c:txPr>
    <a:bodyPr/>
    <a:lstStyle/>
    <a:p>
      <a:pPr>
        <a:defRPr sz="1200" b="1" i="0" u="none" strike="noStrike" baseline="0">
          <a:solidFill>
            <a:srgbClr val="000000"/>
          </a:solidFill>
          <a:latin typeface="Garamond"/>
          <a:ea typeface="Garamond"/>
          <a:cs typeface="Garamond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Relationship Id="rId9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1695450</xdr:colOff>
      <xdr:row>5</xdr:row>
      <xdr:rowOff>0</xdr:rowOff>
    </xdr:from>
    <xdr:to>
      <xdr:col>46</xdr:col>
      <xdr:colOff>590550</xdr:colOff>
      <xdr:row>67</xdr:row>
      <xdr:rowOff>9525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26A19CDA-DD94-48F2-B18C-18CE08180B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1695450</xdr:colOff>
      <xdr:row>69</xdr:row>
      <xdr:rowOff>9525</xdr:rowOff>
    </xdr:from>
    <xdr:to>
      <xdr:col>46</xdr:col>
      <xdr:colOff>600075</xdr:colOff>
      <xdr:row>116</xdr:row>
      <xdr:rowOff>0</xdr:rowOff>
    </xdr:to>
    <xdr:graphicFrame macro="">
      <xdr:nvGraphicFramePr>
        <xdr:cNvPr id="1026" name="Chart 2">
          <a:extLst>
            <a:ext uri="{FF2B5EF4-FFF2-40B4-BE49-F238E27FC236}">
              <a16:creationId xmlns:a16="http://schemas.microsoft.com/office/drawing/2014/main" id="{B1E56149-1C71-4CB5-A9AD-997DBAAA18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4097" name="Chart 1">
          <a:extLst>
            <a:ext uri="{FF2B5EF4-FFF2-40B4-BE49-F238E27FC236}">
              <a16:creationId xmlns:a16="http://schemas.microsoft.com/office/drawing/2014/main" id="{A6C42A12-D383-4221-9FCB-BCCA94D98F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4098" name="Chart 2">
          <a:extLst>
            <a:ext uri="{FF2B5EF4-FFF2-40B4-BE49-F238E27FC236}">
              <a16:creationId xmlns:a16="http://schemas.microsoft.com/office/drawing/2014/main" id="{5C0FEA34-34B3-471A-A21E-9C2C90C661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4099" name="Chart 3">
          <a:extLst>
            <a:ext uri="{FF2B5EF4-FFF2-40B4-BE49-F238E27FC236}">
              <a16:creationId xmlns:a16="http://schemas.microsoft.com/office/drawing/2014/main" id="{F51350A0-8DEA-49A2-8FAD-D214D49186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38</xdr:row>
      <xdr:rowOff>38100</xdr:rowOff>
    </xdr:from>
    <xdr:to>
      <xdr:col>0</xdr:col>
      <xdr:colOff>0</xdr:colOff>
      <xdr:row>59</xdr:row>
      <xdr:rowOff>47625</xdr:rowOff>
    </xdr:to>
    <xdr:graphicFrame macro="">
      <xdr:nvGraphicFramePr>
        <xdr:cNvPr id="4100" name="Chart 4">
          <a:extLst>
            <a:ext uri="{FF2B5EF4-FFF2-40B4-BE49-F238E27FC236}">
              <a16:creationId xmlns:a16="http://schemas.microsoft.com/office/drawing/2014/main" id="{CAAE567C-2CBA-4955-AF01-D3ABDA8861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0</xdr:row>
      <xdr:rowOff>9525</xdr:rowOff>
    </xdr:from>
    <xdr:to>
      <xdr:col>0</xdr:col>
      <xdr:colOff>0</xdr:colOff>
      <xdr:row>13</xdr:row>
      <xdr:rowOff>28575</xdr:rowOff>
    </xdr:to>
    <xdr:graphicFrame macro="">
      <xdr:nvGraphicFramePr>
        <xdr:cNvPr id="4101" name="Chart 5">
          <a:extLst>
            <a:ext uri="{FF2B5EF4-FFF2-40B4-BE49-F238E27FC236}">
              <a16:creationId xmlns:a16="http://schemas.microsoft.com/office/drawing/2014/main" id="{4399C74B-1FC4-4A22-8710-BD0525A31C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</xdr:row>
      <xdr:rowOff>142875</xdr:rowOff>
    </xdr:from>
    <xdr:to>
      <xdr:col>0</xdr:col>
      <xdr:colOff>0</xdr:colOff>
      <xdr:row>38</xdr:row>
      <xdr:rowOff>38100</xdr:rowOff>
    </xdr:to>
    <xdr:graphicFrame macro="">
      <xdr:nvGraphicFramePr>
        <xdr:cNvPr id="4102" name="Chart 6">
          <a:extLst>
            <a:ext uri="{FF2B5EF4-FFF2-40B4-BE49-F238E27FC236}">
              <a16:creationId xmlns:a16="http://schemas.microsoft.com/office/drawing/2014/main" id="{D1B3DCD6-2AFB-404E-883D-A04CC7CF6A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16</xdr:row>
      <xdr:rowOff>28575</xdr:rowOff>
    </xdr:from>
    <xdr:to>
      <xdr:col>7</xdr:col>
      <xdr:colOff>0</xdr:colOff>
      <xdr:row>37</xdr:row>
      <xdr:rowOff>114300</xdr:rowOff>
    </xdr:to>
    <xdr:graphicFrame macro="">
      <xdr:nvGraphicFramePr>
        <xdr:cNvPr id="4103" name="Chart 7">
          <a:extLst>
            <a:ext uri="{FF2B5EF4-FFF2-40B4-BE49-F238E27FC236}">
              <a16:creationId xmlns:a16="http://schemas.microsoft.com/office/drawing/2014/main" id="{4784B15A-0C57-4629-AB75-231C4FEE17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37</xdr:row>
      <xdr:rowOff>114300</xdr:rowOff>
    </xdr:from>
    <xdr:to>
      <xdr:col>7</xdr:col>
      <xdr:colOff>0</xdr:colOff>
      <xdr:row>62</xdr:row>
      <xdr:rowOff>0</xdr:rowOff>
    </xdr:to>
    <xdr:graphicFrame macro="">
      <xdr:nvGraphicFramePr>
        <xdr:cNvPr id="4104" name="Chart 8">
          <a:extLst>
            <a:ext uri="{FF2B5EF4-FFF2-40B4-BE49-F238E27FC236}">
              <a16:creationId xmlns:a16="http://schemas.microsoft.com/office/drawing/2014/main" id="{6906F782-0281-4B0B-AFF3-7D95FC76C3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600075</xdr:colOff>
      <xdr:row>62</xdr:row>
      <xdr:rowOff>9525</xdr:rowOff>
    </xdr:from>
    <xdr:to>
      <xdr:col>7</xdr:col>
      <xdr:colOff>0</xdr:colOff>
      <xdr:row>86</xdr:row>
      <xdr:rowOff>152400</xdr:rowOff>
    </xdr:to>
    <xdr:graphicFrame macro="">
      <xdr:nvGraphicFramePr>
        <xdr:cNvPr id="4105" name="Chart 9">
          <a:extLst>
            <a:ext uri="{FF2B5EF4-FFF2-40B4-BE49-F238E27FC236}">
              <a16:creationId xmlns:a16="http://schemas.microsoft.com/office/drawing/2014/main" id="{02EED582-571E-4F10-A477-B92CEC4120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57"/>
  </sheetPr>
  <dimension ref="A1:K135"/>
  <sheetViews>
    <sheetView tabSelected="1" zoomScaleNormal="100" workbookViewId="0">
      <pane ySplit="6" topLeftCell="A19" activePane="bottomLeft" state="frozen"/>
      <selection activeCell="D92" sqref="D92"/>
      <selection pane="bottomLeft" activeCell="I4" sqref="I4"/>
    </sheetView>
  </sheetViews>
  <sheetFormatPr defaultRowHeight="15.75" x14ac:dyDescent="0.25"/>
  <cols>
    <col min="1" max="1" width="21.42578125" style="2" customWidth="1"/>
    <col min="2" max="2" width="18" style="2" customWidth="1"/>
    <col min="3" max="3" width="13" style="2" customWidth="1"/>
    <col min="4" max="4" width="12.42578125" style="2" customWidth="1"/>
    <col min="5" max="5" width="15.140625" style="2" customWidth="1"/>
    <col min="6" max="6" width="11.85546875" style="2" customWidth="1"/>
    <col min="7" max="7" width="12.42578125" style="2" customWidth="1"/>
    <col min="8" max="8" width="11.85546875" style="2" customWidth="1"/>
    <col min="9" max="9" width="14.28515625" style="2" customWidth="1"/>
    <col min="10" max="10" width="18.140625" style="2" customWidth="1"/>
    <col min="11" max="11" width="19.5703125" style="2" customWidth="1"/>
    <col min="12" max="16384" width="9.140625" style="2"/>
  </cols>
  <sheetData>
    <row r="1" spans="1:11" ht="23.25" x14ac:dyDescent="0.3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3"/>
      <c r="B2" s="3"/>
      <c r="C2" s="3"/>
      <c r="D2" s="3"/>
      <c r="E2" s="3"/>
      <c r="F2" s="232"/>
      <c r="G2" s="233"/>
      <c r="H2" s="233"/>
      <c r="I2" s="234"/>
      <c r="J2" s="4"/>
      <c r="K2" s="5"/>
    </row>
    <row r="3" spans="1:11" x14ac:dyDescent="0.25">
      <c r="A3" s="6" t="s">
        <v>1</v>
      </c>
      <c r="B3" s="7"/>
      <c r="C3" s="3"/>
      <c r="D3" s="3"/>
      <c r="E3" s="3"/>
      <c r="F3" s="3"/>
      <c r="G3" s="3"/>
      <c r="H3" s="4"/>
      <c r="I3" s="4"/>
      <c r="J3" s="4"/>
      <c r="K3" s="5"/>
    </row>
    <row r="4" spans="1:11" x14ac:dyDescent="0.25">
      <c r="A4" s="8" t="s">
        <v>450</v>
      </c>
      <c r="B4" s="9"/>
      <c r="C4" s="3"/>
      <c r="D4" s="10"/>
      <c r="E4" s="10"/>
      <c r="F4" s="3"/>
      <c r="G4" s="3"/>
      <c r="H4" s="4"/>
      <c r="I4" s="4"/>
      <c r="J4" s="4"/>
      <c r="K4" s="5"/>
    </row>
    <row r="5" spans="1:11" x14ac:dyDescent="0.25">
      <c r="A5" s="3"/>
      <c r="B5" s="3"/>
      <c r="C5" s="3"/>
      <c r="D5" s="3"/>
      <c r="E5" s="3"/>
      <c r="F5" s="3"/>
      <c r="G5" s="3"/>
      <c r="H5" s="4"/>
      <c r="I5" s="4"/>
      <c r="J5" s="4"/>
      <c r="K5" s="5"/>
    </row>
    <row r="6" spans="1:11" x14ac:dyDescent="0.25">
      <c r="A6" s="11" t="s">
        <v>2</v>
      </c>
      <c r="B6" s="12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2" t="s">
        <v>8</v>
      </c>
      <c r="H6" s="13" t="s">
        <v>9</v>
      </c>
      <c r="I6" s="13" t="s">
        <v>10</v>
      </c>
      <c r="J6" s="13" t="s">
        <v>11</v>
      </c>
      <c r="K6" s="14" t="s">
        <v>12</v>
      </c>
    </row>
    <row r="7" spans="1:11" x14ac:dyDescent="0.25">
      <c r="A7" s="15"/>
      <c r="B7" s="16"/>
      <c r="C7" s="16"/>
      <c r="D7" s="16"/>
      <c r="E7" s="16"/>
      <c r="F7" s="16"/>
      <c r="G7" s="16"/>
      <c r="H7" s="17"/>
      <c r="I7" s="17"/>
      <c r="J7" s="17"/>
      <c r="K7" s="18"/>
    </row>
    <row r="8" spans="1:11" x14ac:dyDescent="0.25">
      <c r="A8" s="19" t="s">
        <v>13</v>
      </c>
      <c r="B8" s="20">
        <v>50</v>
      </c>
      <c r="C8" s="20">
        <v>50</v>
      </c>
      <c r="D8" s="20">
        <v>51</v>
      </c>
      <c r="E8" s="20">
        <v>50</v>
      </c>
      <c r="F8" s="20">
        <v>50</v>
      </c>
      <c r="G8" s="20" t="s">
        <v>15</v>
      </c>
      <c r="H8" s="20">
        <v>0</v>
      </c>
      <c r="I8" s="21">
        <v>20</v>
      </c>
      <c r="J8" s="21">
        <v>57100</v>
      </c>
      <c r="K8" s="22">
        <v>2857000</v>
      </c>
    </row>
    <row r="9" spans="1:11" x14ac:dyDescent="0.25">
      <c r="A9" s="23" t="s">
        <v>16</v>
      </c>
      <c r="B9" s="24">
        <v>4.2</v>
      </c>
      <c r="C9" s="24">
        <v>4.09</v>
      </c>
      <c r="D9" s="24">
        <v>4.09</v>
      </c>
      <c r="E9" s="24">
        <v>3.99</v>
      </c>
      <c r="F9" s="24">
        <v>3.99</v>
      </c>
      <c r="G9" s="24" t="s">
        <v>14</v>
      </c>
      <c r="H9" s="24">
        <v>-0.21</v>
      </c>
      <c r="I9" s="25">
        <v>5</v>
      </c>
      <c r="J9" s="25">
        <v>58490</v>
      </c>
      <c r="K9" s="26">
        <v>237662.5</v>
      </c>
    </row>
    <row r="10" spans="1:11" x14ac:dyDescent="0.25">
      <c r="A10" s="19" t="s">
        <v>17</v>
      </c>
      <c r="B10" s="20">
        <v>6.06</v>
      </c>
      <c r="C10" s="20">
        <v>6.01</v>
      </c>
      <c r="D10" s="20">
        <v>6.01</v>
      </c>
      <c r="E10" s="20">
        <v>6</v>
      </c>
      <c r="F10" s="20">
        <v>6.01</v>
      </c>
      <c r="G10" s="20" t="s">
        <v>14</v>
      </c>
      <c r="H10" s="20">
        <v>-0.05</v>
      </c>
      <c r="I10" s="21">
        <v>8</v>
      </c>
      <c r="J10" s="21">
        <v>54980</v>
      </c>
      <c r="K10" s="22">
        <v>330150</v>
      </c>
    </row>
    <row r="11" spans="1:11" x14ac:dyDescent="0.25">
      <c r="A11" s="23" t="s">
        <v>18</v>
      </c>
      <c r="B11" s="24">
        <v>19.32</v>
      </c>
      <c r="C11" s="24">
        <v>19.32</v>
      </c>
      <c r="D11" s="24">
        <v>19.32</v>
      </c>
      <c r="E11" s="24">
        <v>19.32</v>
      </c>
      <c r="F11" s="24">
        <v>19.32</v>
      </c>
      <c r="G11" s="24" t="s">
        <v>15</v>
      </c>
      <c r="H11" s="24">
        <v>0</v>
      </c>
      <c r="I11" s="25">
        <v>46</v>
      </c>
      <c r="J11" s="25">
        <v>1832380</v>
      </c>
      <c r="K11" s="26">
        <v>35401581.600000001</v>
      </c>
    </row>
    <row r="12" spans="1:11" x14ac:dyDescent="0.25">
      <c r="A12" s="19" t="s">
        <v>493</v>
      </c>
      <c r="B12" s="20">
        <v>0.95</v>
      </c>
      <c r="C12" s="20">
        <v>0.95</v>
      </c>
      <c r="D12" s="20">
        <v>0.95</v>
      </c>
      <c r="E12" s="20">
        <v>0.95</v>
      </c>
      <c r="F12" s="20">
        <v>0.95</v>
      </c>
      <c r="G12" s="20" t="s">
        <v>15</v>
      </c>
      <c r="H12" s="20">
        <v>0</v>
      </c>
      <c r="I12" s="21">
        <v>1</v>
      </c>
      <c r="J12" s="21">
        <v>41280</v>
      </c>
      <c r="K12" s="22">
        <v>39216</v>
      </c>
    </row>
    <row r="13" spans="1:11" x14ac:dyDescent="0.25">
      <c r="A13" s="23" t="s">
        <v>19</v>
      </c>
      <c r="B13" s="24">
        <v>2.56</v>
      </c>
      <c r="C13" s="24">
        <v>2.68</v>
      </c>
      <c r="D13" s="24">
        <v>2.68</v>
      </c>
      <c r="E13" s="24">
        <v>2.68</v>
      </c>
      <c r="F13" s="24">
        <v>2.68</v>
      </c>
      <c r="G13" s="24" t="s">
        <v>15</v>
      </c>
      <c r="H13" s="24">
        <v>0.12</v>
      </c>
      <c r="I13" s="25">
        <v>3</v>
      </c>
      <c r="J13" s="25">
        <v>23100</v>
      </c>
      <c r="K13" s="26">
        <v>61908</v>
      </c>
    </row>
    <row r="14" spans="1:11" x14ac:dyDescent="0.25">
      <c r="A14" s="19" t="s">
        <v>20</v>
      </c>
      <c r="B14" s="20">
        <v>5.52</v>
      </c>
      <c r="C14" s="20">
        <v>5.79</v>
      </c>
      <c r="D14" s="20">
        <v>5.79</v>
      </c>
      <c r="E14" s="20">
        <v>5.53</v>
      </c>
      <c r="F14" s="20">
        <v>5.77</v>
      </c>
      <c r="G14" s="20" t="s">
        <v>15</v>
      </c>
      <c r="H14" s="20">
        <v>0.25</v>
      </c>
      <c r="I14" s="21">
        <v>97</v>
      </c>
      <c r="J14" s="21">
        <v>1225352</v>
      </c>
      <c r="K14" s="22">
        <v>7013934.75</v>
      </c>
    </row>
    <row r="15" spans="1:11" x14ac:dyDescent="0.25">
      <c r="A15" s="23" t="s">
        <v>21</v>
      </c>
      <c r="B15" s="24">
        <v>11.51</v>
      </c>
      <c r="C15" s="24">
        <v>11.51</v>
      </c>
      <c r="D15" s="24">
        <v>11.51</v>
      </c>
      <c r="E15" s="24">
        <v>11.51</v>
      </c>
      <c r="F15" s="24">
        <v>11.51</v>
      </c>
      <c r="G15" s="24" t="s">
        <v>15</v>
      </c>
      <c r="H15" s="24">
        <v>0</v>
      </c>
      <c r="I15" s="25">
        <v>31</v>
      </c>
      <c r="J15" s="25">
        <v>312639</v>
      </c>
      <c r="K15" s="26">
        <v>3598474.89</v>
      </c>
    </row>
    <row r="16" spans="1:11" x14ac:dyDescent="0.25">
      <c r="A16" s="19" t="s">
        <v>22</v>
      </c>
      <c r="B16" s="20">
        <v>6.46</v>
      </c>
      <c r="C16" s="20">
        <v>6.14</v>
      </c>
      <c r="D16" s="20">
        <v>6.14</v>
      </c>
      <c r="E16" s="20">
        <v>6.14</v>
      </c>
      <c r="F16" s="20">
        <v>6.14</v>
      </c>
      <c r="G16" s="20" t="s">
        <v>14</v>
      </c>
      <c r="H16" s="20">
        <v>-0.32</v>
      </c>
      <c r="I16" s="21">
        <v>19</v>
      </c>
      <c r="J16" s="21">
        <v>80487</v>
      </c>
      <c r="K16" s="22">
        <v>494190.18</v>
      </c>
    </row>
    <row r="17" spans="1:11" x14ac:dyDescent="0.25">
      <c r="A17" s="23" t="s">
        <v>23</v>
      </c>
      <c r="B17" s="24">
        <v>0.5</v>
      </c>
      <c r="C17" s="24">
        <v>0.52</v>
      </c>
      <c r="D17" s="24">
        <v>0.52</v>
      </c>
      <c r="E17" s="24">
        <v>0.52</v>
      </c>
      <c r="F17" s="24">
        <v>0.52</v>
      </c>
      <c r="G17" s="24" t="s">
        <v>15</v>
      </c>
      <c r="H17" s="24">
        <v>0.02</v>
      </c>
      <c r="I17" s="25">
        <v>1</v>
      </c>
      <c r="J17" s="25">
        <v>6500000</v>
      </c>
      <c r="K17" s="26">
        <v>3380000</v>
      </c>
    </row>
    <row r="18" spans="1:11" x14ac:dyDescent="0.25">
      <c r="A18" s="19" t="s">
        <v>24</v>
      </c>
      <c r="B18" s="20">
        <v>4</v>
      </c>
      <c r="C18" s="20">
        <v>4</v>
      </c>
      <c r="D18" s="20">
        <v>4</v>
      </c>
      <c r="E18" s="20">
        <v>3.8</v>
      </c>
      <c r="F18" s="20">
        <v>3.8</v>
      </c>
      <c r="G18" s="20" t="s">
        <v>14</v>
      </c>
      <c r="H18" s="20">
        <v>-0.2</v>
      </c>
      <c r="I18" s="21">
        <v>10</v>
      </c>
      <c r="J18" s="21">
        <v>501717</v>
      </c>
      <c r="K18" s="22">
        <v>1909274.6</v>
      </c>
    </row>
    <row r="19" spans="1:11" x14ac:dyDescent="0.25">
      <c r="A19" s="23" t="s">
        <v>25</v>
      </c>
      <c r="B19" s="24">
        <v>5.29</v>
      </c>
      <c r="C19" s="24">
        <v>5.05</v>
      </c>
      <c r="D19" s="24">
        <v>5.55</v>
      </c>
      <c r="E19" s="24">
        <v>5.03</v>
      </c>
      <c r="F19" s="24">
        <v>5.03</v>
      </c>
      <c r="G19" s="24" t="s">
        <v>14</v>
      </c>
      <c r="H19" s="24">
        <v>-0.26</v>
      </c>
      <c r="I19" s="25">
        <v>76</v>
      </c>
      <c r="J19" s="25">
        <v>28525607</v>
      </c>
      <c r="K19" s="26">
        <v>154433031.47</v>
      </c>
    </row>
    <row r="20" spans="1:11" x14ac:dyDescent="0.25">
      <c r="A20" s="19" t="s">
        <v>26</v>
      </c>
      <c r="B20" s="20">
        <v>71</v>
      </c>
      <c r="C20" s="20">
        <v>67.45</v>
      </c>
      <c r="D20" s="20">
        <v>71</v>
      </c>
      <c r="E20" s="20">
        <v>67.45</v>
      </c>
      <c r="F20" s="20">
        <v>67.599999999999994</v>
      </c>
      <c r="G20" s="20" t="s">
        <v>14</v>
      </c>
      <c r="H20" s="20">
        <v>-3.4</v>
      </c>
      <c r="I20" s="21">
        <v>54</v>
      </c>
      <c r="J20" s="21">
        <v>190144</v>
      </c>
      <c r="K20" s="22">
        <v>13004970.800000001</v>
      </c>
    </row>
    <row r="21" spans="1:11" x14ac:dyDescent="0.25">
      <c r="A21" s="23" t="s">
        <v>27</v>
      </c>
      <c r="B21" s="24">
        <v>75</v>
      </c>
      <c r="C21" s="24">
        <v>77</v>
      </c>
      <c r="D21" s="24">
        <v>77.8</v>
      </c>
      <c r="E21" s="24">
        <v>71.25</v>
      </c>
      <c r="F21" s="24">
        <v>75</v>
      </c>
      <c r="G21" s="24" t="s">
        <v>15</v>
      </c>
      <c r="H21" s="24">
        <v>0</v>
      </c>
      <c r="I21" s="25">
        <v>70</v>
      </c>
      <c r="J21" s="25">
        <v>820806</v>
      </c>
      <c r="K21" s="26">
        <v>60200228.25</v>
      </c>
    </row>
    <row r="22" spans="1:11" x14ac:dyDescent="0.25">
      <c r="A22" s="19" t="s">
        <v>28</v>
      </c>
      <c r="B22" s="20">
        <v>5.0999999999999996</v>
      </c>
      <c r="C22" s="20">
        <v>5</v>
      </c>
      <c r="D22" s="20">
        <v>5.35</v>
      </c>
      <c r="E22" s="20">
        <v>5</v>
      </c>
      <c r="F22" s="20">
        <v>5</v>
      </c>
      <c r="G22" s="20" t="s">
        <v>14</v>
      </c>
      <c r="H22" s="20">
        <v>-0.1</v>
      </c>
      <c r="I22" s="21">
        <v>3</v>
      </c>
      <c r="J22" s="21">
        <v>36537</v>
      </c>
      <c r="K22" s="22">
        <v>193185</v>
      </c>
    </row>
    <row r="23" spans="1:11" x14ac:dyDescent="0.25">
      <c r="A23" s="23" t="s">
        <v>29</v>
      </c>
      <c r="B23" s="24">
        <v>3.06</v>
      </c>
      <c r="C23" s="24">
        <v>3.21</v>
      </c>
      <c r="D23" s="24">
        <v>3.21</v>
      </c>
      <c r="E23" s="24">
        <v>3.21</v>
      </c>
      <c r="F23" s="24">
        <v>3.21</v>
      </c>
      <c r="G23" s="24" t="s">
        <v>15</v>
      </c>
      <c r="H23" s="24">
        <v>0.15</v>
      </c>
      <c r="I23" s="25">
        <v>2</v>
      </c>
      <c r="J23" s="25">
        <v>59900</v>
      </c>
      <c r="K23" s="26">
        <v>192279</v>
      </c>
    </row>
    <row r="24" spans="1:11" x14ac:dyDescent="0.25">
      <c r="A24" s="19" t="s">
        <v>30</v>
      </c>
      <c r="B24" s="20">
        <v>64.42</v>
      </c>
      <c r="C24" s="20">
        <v>64.42</v>
      </c>
      <c r="D24" s="20">
        <v>64.599999999999994</v>
      </c>
      <c r="E24" s="20">
        <v>61.2</v>
      </c>
      <c r="F24" s="20">
        <v>62.02</v>
      </c>
      <c r="G24" s="20" t="s">
        <v>14</v>
      </c>
      <c r="H24" s="20">
        <v>-2.4</v>
      </c>
      <c r="I24" s="21">
        <v>90</v>
      </c>
      <c r="J24" s="21">
        <v>3163562</v>
      </c>
      <c r="K24" s="22">
        <v>198529489.00999999</v>
      </c>
    </row>
    <row r="25" spans="1:11" x14ac:dyDescent="0.25">
      <c r="A25" s="23" t="s">
        <v>31</v>
      </c>
      <c r="B25" s="24">
        <v>8</v>
      </c>
      <c r="C25" s="24">
        <v>8</v>
      </c>
      <c r="D25" s="24">
        <v>8</v>
      </c>
      <c r="E25" s="24">
        <v>7.6</v>
      </c>
      <c r="F25" s="24">
        <v>7.7</v>
      </c>
      <c r="G25" s="24" t="s">
        <v>14</v>
      </c>
      <c r="H25" s="24">
        <v>-0.3</v>
      </c>
      <c r="I25" s="25">
        <v>24</v>
      </c>
      <c r="J25" s="25">
        <v>320660</v>
      </c>
      <c r="K25" s="26">
        <v>2445020.2000000002</v>
      </c>
    </row>
    <row r="26" spans="1:11" x14ac:dyDescent="0.25">
      <c r="A26" s="19" t="s">
        <v>32</v>
      </c>
      <c r="B26" s="20">
        <v>9.8000000000000007</v>
      </c>
      <c r="C26" s="20">
        <v>10.29</v>
      </c>
      <c r="D26" s="20">
        <v>10.29</v>
      </c>
      <c r="E26" s="20">
        <v>10</v>
      </c>
      <c r="F26" s="20">
        <v>10</v>
      </c>
      <c r="G26" s="20" t="s">
        <v>15</v>
      </c>
      <c r="H26" s="20">
        <v>0.2</v>
      </c>
      <c r="I26" s="27">
        <v>4</v>
      </c>
      <c r="J26" s="21">
        <v>5831</v>
      </c>
      <c r="K26" s="22">
        <v>59702</v>
      </c>
    </row>
    <row r="27" spans="1:11" x14ac:dyDescent="0.25">
      <c r="A27" s="23" t="s">
        <v>33</v>
      </c>
      <c r="B27" s="24">
        <v>9</v>
      </c>
      <c r="C27" s="24">
        <v>8.6</v>
      </c>
      <c r="D27" s="24">
        <v>8.99</v>
      </c>
      <c r="E27" s="24">
        <v>8.6</v>
      </c>
      <c r="F27" s="24">
        <v>8.99</v>
      </c>
      <c r="G27" s="24" t="s">
        <v>14</v>
      </c>
      <c r="H27" s="24">
        <v>-0.01</v>
      </c>
      <c r="I27" s="25">
        <v>12</v>
      </c>
      <c r="J27" s="25">
        <v>51550</v>
      </c>
      <c r="K27" s="26">
        <v>451733</v>
      </c>
    </row>
    <row r="28" spans="1:11" x14ac:dyDescent="0.25">
      <c r="A28" s="19" t="s">
        <v>34</v>
      </c>
      <c r="B28" s="20">
        <v>37.049999999999997</v>
      </c>
      <c r="C28" s="20">
        <v>37</v>
      </c>
      <c r="D28" s="20">
        <v>37</v>
      </c>
      <c r="E28" s="20">
        <v>35.200000000000003</v>
      </c>
      <c r="F28" s="20">
        <v>35.200000000000003</v>
      </c>
      <c r="G28" s="20" t="s">
        <v>14</v>
      </c>
      <c r="H28" s="20">
        <v>-1.85</v>
      </c>
      <c r="I28" s="21">
        <v>60</v>
      </c>
      <c r="J28" s="21">
        <v>230771</v>
      </c>
      <c r="K28" s="22">
        <v>8155304.9000000004</v>
      </c>
    </row>
    <row r="29" spans="1:11" ht="18" customHeight="1" x14ac:dyDescent="0.25">
      <c r="A29" s="23" t="s">
        <v>35</v>
      </c>
      <c r="B29" s="24">
        <v>40</v>
      </c>
      <c r="C29" s="24">
        <v>39.9</v>
      </c>
      <c r="D29" s="24">
        <v>40</v>
      </c>
      <c r="E29" s="24">
        <v>38.200000000000003</v>
      </c>
      <c r="F29" s="24">
        <v>38.200000000000003</v>
      </c>
      <c r="G29" s="24" t="s">
        <v>14</v>
      </c>
      <c r="H29" s="24">
        <v>-1.8</v>
      </c>
      <c r="I29" s="25">
        <v>5</v>
      </c>
      <c r="J29" s="25">
        <v>21001</v>
      </c>
      <c r="K29" s="26">
        <v>838028.5</v>
      </c>
    </row>
    <row r="30" spans="1:11" ht="16.5" customHeight="1" x14ac:dyDescent="0.25">
      <c r="A30" s="19" t="s">
        <v>36</v>
      </c>
      <c r="B30" s="20">
        <v>21.3</v>
      </c>
      <c r="C30" s="20">
        <v>21.3</v>
      </c>
      <c r="D30" s="20">
        <v>21.3</v>
      </c>
      <c r="E30" s="20">
        <v>21.3</v>
      </c>
      <c r="F30" s="20">
        <v>21.3</v>
      </c>
      <c r="G30" s="20" t="s">
        <v>15</v>
      </c>
      <c r="H30" s="20">
        <v>0</v>
      </c>
      <c r="I30" s="21">
        <v>117</v>
      </c>
      <c r="J30" s="21">
        <v>383076</v>
      </c>
      <c r="K30" s="22">
        <v>8159518.7999999998</v>
      </c>
    </row>
    <row r="31" spans="1:11" ht="20.25" customHeight="1" x14ac:dyDescent="0.25">
      <c r="A31" s="23" t="s">
        <v>37</v>
      </c>
      <c r="B31" s="24">
        <v>160</v>
      </c>
      <c r="C31" s="24">
        <v>156</v>
      </c>
      <c r="D31" s="24">
        <v>160</v>
      </c>
      <c r="E31" s="24">
        <v>155.9</v>
      </c>
      <c r="F31" s="24">
        <v>160</v>
      </c>
      <c r="G31" s="24" t="s">
        <v>15</v>
      </c>
      <c r="H31" s="24">
        <v>0</v>
      </c>
      <c r="I31" s="25">
        <v>33</v>
      </c>
      <c r="J31" s="25">
        <v>36090</v>
      </c>
      <c r="K31" s="26">
        <v>5712472</v>
      </c>
    </row>
    <row r="32" spans="1:11" ht="19.5" customHeight="1" x14ac:dyDescent="0.25">
      <c r="A32" s="19" t="s">
        <v>38</v>
      </c>
      <c r="B32" s="20">
        <v>5.13</v>
      </c>
      <c r="C32" s="20">
        <v>5.38</v>
      </c>
      <c r="D32" s="20">
        <v>5.38</v>
      </c>
      <c r="E32" s="20">
        <v>4.88</v>
      </c>
      <c r="F32" s="20">
        <v>5.0999999999999996</v>
      </c>
      <c r="G32" s="20" t="s">
        <v>14</v>
      </c>
      <c r="H32" s="20">
        <v>-0.03</v>
      </c>
      <c r="I32" s="21">
        <v>220</v>
      </c>
      <c r="J32" s="21">
        <v>7456656</v>
      </c>
      <c r="K32" s="22">
        <v>38895938.359999999</v>
      </c>
    </row>
    <row r="33" spans="1:11" ht="16.5" customHeight="1" x14ac:dyDescent="0.25">
      <c r="A33" s="23" t="s">
        <v>39</v>
      </c>
      <c r="B33" s="24">
        <v>67.87</v>
      </c>
      <c r="C33" s="24">
        <v>67.900000000000006</v>
      </c>
      <c r="D33" s="24">
        <v>70.11</v>
      </c>
      <c r="E33" s="24">
        <v>67.900000000000006</v>
      </c>
      <c r="F33" s="24">
        <v>67.900000000000006</v>
      </c>
      <c r="G33" s="24" t="s">
        <v>15</v>
      </c>
      <c r="H33" s="24">
        <v>0.03</v>
      </c>
      <c r="I33" s="25">
        <v>58</v>
      </c>
      <c r="J33" s="25">
        <v>138717</v>
      </c>
      <c r="K33" s="26">
        <v>9430413.8100000005</v>
      </c>
    </row>
    <row r="34" spans="1:11" ht="17.25" customHeight="1" x14ac:dyDescent="0.25">
      <c r="A34" s="19" t="s">
        <v>40</v>
      </c>
      <c r="B34" s="20">
        <v>2.1800000000000002</v>
      </c>
      <c r="C34" s="20">
        <v>2.2799999999999998</v>
      </c>
      <c r="D34" s="20">
        <v>2.2799999999999998</v>
      </c>
      <c r="E34" s="20">
        <v>2.2799999999999998</v>
      </c>
      <c r="F34" s="20">
        <v>2.2799999999999998</v>
      </c>
      <c r="G34" s="20" t="s">
        <v>15</v>
      </c>
      <c r="H34" s="20">
        <v>0.1</v>
      </c>
      <c r="I34" s="21">
        <v>6</v>
      </c>
      <c r="J34" s="21">
        <v>10001000</v>
      </c>
      <c r="K34" s="22">
        <v>22802280</v>
      </c>
    </row>
    <row r="35" spans="1:11" ht="16.5" customHeight="1" x14ac:dyDescent="0.25">
      <c r="A35" s="23" t="s">
        <v>41</v>
      </c>
      <c r="B35" s="24">
        <v>4.99</v>
      </c>
      <c r="C35" s="24">
        <v>4.75</v>
      </c>
      <c r="D35" s="24">
        <v>4.9000000000000004</v>
      </c>
      <c r="E35" s="24">
        <v>4.75</v>
      </c>
      <c r="F35" s="24">
        <v>4.75</v>
      </c>
      <c r="G35" s="24" t="s">
        <v>14</v>
      </c>
      <c r="H35" s="24">
        <v>-0.24</v>
      </c>
      <c r="I35" s="25">
        <v>182</v>
      </c>
      <c r="J35" s="25">
        <v>6461795</v>
      </c>
      <c r="K35" s="26">
        <v>31101280</v>
      </c>
    </row>
    <row r="36" spans="1:11" ht="17.25" customHeight="1" x14ac:dyDescent="0.25">
      <c r="A36" s="19" t="s">
        <v>42</v>
      </c>
      <c r="B36" s="20">
        <v>18.600000000000001</v>
      </c>
      <c r="C36" s="20">
        <v>17.670000000000002</v>
      </c>
      <c r="D36" s="20">
        <v>19.2</v>
      </c>
      <c r="E36" s="20">
        <v>17.670000000000002</v>
      </c>
      <c r="F36" s="20">
        <v>17.68</v>
      </c>
      <c r="G36" s="20" t="s">
        <v>14</v>
      </c>
      <c r="H36" s="20">
        <v>-0.92</v>
      </c>
      <c r="I36" s="27">
        <v>10</v>
      </c>
      <c r="J36" s="21">
        <v>44515</v>
      </c>
      <c r="K36" s="22">
        <v>808227.2</v>
      </c>
    </row>
    <row r="37" spans="1:11" ht="18" customHeight="1" x14ac:dyDescent="0.25">
      <c r="A37" s="23" t="s">
        <v>43</v>
      </c>
      <c r="B37" s="24">
        <v>6.15</v>
      </c>
      <c r="C37" s="24">
        <v>6.15</v>
      </c>
      <c r="D37" s="24">
        <v>6.3</v>
      </c>
      <c r="E37" s="24">
        <v>5.87</v>
      </c>
      <c r="F37" s="24">
        <v>5.87</v>
      </c>
      <c r="G37" s="24" t="s">
        <v>14</v>
      </c>
      <c r="H37" s="24">
        <v>-0.28000000000000003</v>
      </c>
      <c r="I37" s="25">
        <v>37</v>
      </c>
      <c r="J37" s="25">
        <v>918263</v>
      </c>
      <c r="K37" s="26">
        <v>5591227.0899999999</v>
      </c>
    </row>
    <row r="38" spans="1:11" ht="17.25" customHeight="1" x14ac:dyDescent="0.25">
      <c r="A38" s="19" t="s">
        <v>494</v>
      </c>
      <c r="B38" s="20">
        <v>2.0099999999999998</v>
      </c>
      <c r="C38" s="20">
        <v>2.11</v>
      </c>
      <c r="D38" s="20">
        <v>2.11</v>
      </c>
      <c r="E38" s="20">
        <v>2.11</v>
      </c>
      <c r="F38" s="20">
        <v>2.11</v>
      </c>
      <c r="G38" s="20" t="s">
        <v>15</v>
      </c>
      <c r="H38" s="20">
        <v>0.1</v>
      </c>
      <c r="I38" s="21">
        <v>22</v>
      </c>
      <c r="J38" s="21">
        <v>1857167</v>
      </c>
      <c r="K38" s="22">
        <v>3918622.37</v>
      </c>
    </row>
    <row r="39" spans="1:11" x14ac:dyDescent="0.25">
      <c r="A39" s="23" t="s">
        <v>44</v>
      </c>
      <c r="B39" s="24">
        <v>9.69</v>
      </c>
      <c r="C39" s="24">
        <v>9.69</v>
      </c>
      <c r="D39" s="24">
        <v>9.69</v>
      </c>
      <c r="E39" s="24">
        <v>9.68</v>
      </c>
      <c r="F39" s="24">
        <v>9.69</v>
      </c>
      <c r="G39" s="24" t="s">
        <v>15</v>
      </c>
      <c r="H39" s="24">
        <v>0</v>
      </c>
      <c r="I39" s="25">
        <v>7</v>
      </c>
      <c r="J39" s="25">
        <v>44000</v>
      </c>
      <c r="K39" s="26">
        <v>426100</v>
      </c>
    </row>
    <row r="40" spans="1:11" x14ac:dyDescent="0.25">
      <c r="A40" s="19" t="s">
        <v>45</v>
      </c>
      <c r="B40" s="20">
        <v>40</v>
      </c>
      <c r="C40" s="20">
        <v>39</v>
      </c>
      <c r="D40" s="20">
        <v>40</v>
      </c>
      <c r="E40" s="20">
        <v>38</v>
      </c>
      <c r="F40" s="20">
        <v>39.99</v>
      </c>
      <c r="G40" s="20" t="s">
        <v>14</v>
      </c>
      <c r="H40" s="20">
        <v>-0.01</v>
      </c>
      <c r="I40" s="21">
        <v>161</v>
      </c>
      <c r="J40" s="21">
        <v>7924720</v>
      </c>
      <c r="K40" s="22">
        <v>307799672.75999999</v>
      </c>
    </row>
    <row r="41" spans="1:11" x14ac:dyDescent="0.25">
      <c r="A41" s="23" t="s">
        <v>46</v>
      </c>
      <c r="B41" s="24">
        <v>20.079999999999998</v>
      </c>
      <c r="C41" s="24">
        <v>21.08</v>
      </c>
      <c r="D41" s="24">
        <v>21.08</v>
      </c>
      <c r="E41" s="24">
        <v>19.09</v>
      </c>
      <c r="F41" s="24">
        <v>19.98</v>
      </c>
      <c r="G41" s="24" t="s">
        <v>14</v>
      </c>
      <c r="H41" s="24">
        <v>-0.1</v>
      </c>
      <c r="I41" s="25">
        <v>546</v>
      </c>
      <c r="J41" s="25">
        <v>35352852</v>
      </c>
      <c r="K41" s="26">
        <v>731518536.44000006</v>
      </c>
    </row>
    <row r="42" spans="1:11" x14ac:dyDescent="0.25">
      <c r="A42" s="19" t="s">
        <v>47</v>
      </c>
      <c r="B42" s="20">
        <v>9.4600000000000009</v>
      </c>
      <c r="C42" s="20">
        <v>8.99</v>
      </c>
      <c r="D42" s="20">
        <v>9.4</v>
      </c>
      <c r="E42" s="20">
        <v>8.99</v>
      </c>
      <c r="F42" s="20">
        <v>9</v>
      </c>
      <c r="G42" s="20" t="s">
        <v>14</v>
      </c>
      <c r="H42" s="20">
        <v>-0.46</v>
      </c>
      <c r="I42" s="21">
        <v>18</v>
      </c>
      <c r="J42" s="21">
        <v>113664</v>
      </c>
      <c r="K42" s="22">
        <v>1026946</v>
      </c>
    </row>
    <row r="43" spans="1:11" x14ac:dyDescent="0.25">
      <c r="A43" s="23" t="s">
        <v>48</v>
      </c>
      <c r="B43" s="24">
        <v>5.15</v>
      </c>
      <c r="C43" s="24">
        <v>5.15</v>
      </c>
      <c r="D43" s="24">
        <v>5.15</v>
      </c>
      <c r="E43" s="24">
        <v>4.9000000000000004</v>
      </c>
      <c r="F43" s="24">
        <v>4.9400000000000004</v>
      </c>
      <c r="G43" s="24" t="s">
        <v>14</v>
      </c>
      <c r="H43" s="24">
        <v>-0.21</v>
      </c>
      <c r="I43" s="25">
        <v>48</v>
      </c>
      <c r="J43" s="25">
        <v>3454316</v>
      </c>
      <c r="K43" s="26">
        <v>17123635.989999998</v>
      </c>
    </row>
    <row r="44" spans="1:11" x14ac:dyDescent="0.25">
      <c r="A44" s="19" t="s">
        <v>49</v>
      </c>
      <c r="B44" s="20">
        <v>9</v>
      </c>
      <c r="C44" s="20">
        <v>9</v>
      </c>
      <c r="D44" s="20">
        <v>9</v>
      </c>
      <c r="E44" s="20">
        <v>8.5500000000000007</v>
      </c>
      <c r="F44" s="20">
        <v>8.6</v>
      </c>
      <c r="G44" s="20" t="s">
        <v>14</v>
      </c>
      <c r="H44" s="20">
        <v>-0.4</v>
      </c>
      <c r="I44" s="21">
        <v>246</v>
      </c>
      <c r="J44" s="21">
        <v>6980489</v>
      </c>
      <c r="K44" s="22">
        <v>60014680.969999999</v>
      </c>
    </row>
    <row r="45" spans="1:11" x14ac:dyDescent="0.25">
      <c r="A45" s="23" t="s">
        <v>50</v>
      </c>
      <c r="B45" s="24">
        <v>5</v>
      </c>
      <c r="C45" s="24">
        <v>5</v>
      </c>
      <c r="D45" s="24">
        <v>5</v>
      </c>
      <c r="E45" s="24">
        <v>5</v>
      </c>
      <c r="F45" s="24">
        <v>5</v>
      </c>
      <c r="G45" s="24" t="s">
        <v>15</v>
      </c>
      <c r="H45" s="24">
        <v>0</v>
      </c>
      <c r="I45" s="25">
        <v>3</v>
      </c>
      <c r="J45" s="25">
        <v>13750</v>
      </c>
      <c r="K45" s="26">
        <v>68750</v>
      </c>
    </row>
    <row r="46" spans="1:11" x14ac:dyDescent="0.25">
      <c r="A46" s="19" t="s">
        <v>51</v>
      </c>
      <c r="B46" s="20">
        <v>11.31</v>
      </c>
      <c r="C46" s="20">
        <v>11.31</v>
      </c>
      <c r="D46" s="20">
        <v>11.31</v>
      </c>
      <c r="E46" s="20">
        <v>11.31</v>
      </c>
      <c r="F46" s="20">
        <v>11.31</v>
      </c>
      <c r="G46" s="20" t="s">
        <v>15</v>
      </c>
      <c r="H46" s="20">
        <v>0</v>
      </c>
      <c r="I46" s="21">
        <v>7</v>
      </c>
      <c r="J46" s="21">
        <v>104820</v>
      </c>
      <c r="K46" s="22">
        <v>1185514.2</v>
      </c>
    </row>
    <row r="47" spans="1:11" x14ac:dyDescent="0.25">
      <c r="A47" s="23" t="s">
        <v>52</v>
      </c>
      <c r="B47" s="24">
        <v>173.25</v>
      </c>
      <c r="C47" s="24">
        <v>173.25</v>
      </c>
      <c r="D47" s="24">
        <v>173.25</v>
      </c>
      <c r="E47" s="24">
        <v>173.25</v>
      </c>
      <c r="F47" s="24">
        <v>173.25</v>
      </c>
      <c r="G47" s="24" t="s">
        <v>15</v>
      </c>
      <c r="H47" s="24">
        <v>0</v>
      </c>
      <c r="I47" s="25">
        <v>6</v>
      </c>
      <c r="J47" s="25">
        <v>708746</v>
      </c>
      <c r="K47" s="26">
        <v>122790244.5</v>
      </c>
    </row>
    <row r="48" spans="1:11" x14ac:dyDescent="0.25">
      <c r="A48" s="19" t="s">
        <v>53</v>
      </c>
      <c r="B48" s="20">
        <v>8.1</v>
      </c>
      <c r="C48" s="20">
        <v>8.1</v>
      </c>
      <c r="D48" s="20">
        <v>8.5</v>
      </c>
      <c r="E48" s="20">
        <v>7.8</v>
      </c>
      <c r="F48" s="20">
        <v>7.81</v>
      </c>
      <c r="G48" s="20" t="s">
        <v>14</v>
      </c>
      <c r="H48" s="20">
        <v>-0.28999999999999998</v>
      </c>
      <c r="I48" s="21">
        <v>48</v>
      </c>
      <c r="J48" s="21">
        <v>878440</v>
      </c>
      <c r="K48" s="22">
        <v>7102212.1399999997</v>
      </c>
    </row>
    <row r="49" spans="1:11" x14ac:dyDescent="0.25">
      <c r="A49" s="23" t="s">
        <v>54</v>
      </c>
      <c r="B49" s="24">
        <v>14.56</v>
      </c>
      <c r="C49" s="24">
        <v>14.01</v>
      </c>
      <c r="D49" s="24">
        <v>15.15</v>
      </c>
      <c r="E49" s="24">
        <v>14</v>
      </c>
      <c r="F49" s="24">
        <v>14.99</v>
      </c>
      <c r="G49" s="24" t="s">
        <v>15</v>
      </c>
      <c r="H49" s="24">
        <v>0.43</v>
      </c>
      <c r="I49" s="25">
        <v>202</v>
      </c>
      <c r="J49" s="25">
        <v>18850689</v>
      </c>
      <c r="K49" s="26">
        <v>278919277.94999999</v>
      </c>
    </row>
    <row r="50" spans="1:11" x14ac:dyDescent="0.25">
      <c r="A50" s="19" t="s">
        <v>55</v>
      </c>
      <c r="B50" s="20">
        <v>9.85</v>
      </c>
      <c r="C50" s="20">
        <v>9.85</v>
      </c>
      <c r="D50" s="20">
        <v>9.9499999999999993</v>
      </c>
      <c r="E50" s="20">
        <v>9.36</v>
      </c>
      <c r="F50" s="20">
        <v>9.49</v>
      </c>
      <c r="G50" s="20" t="s">
        <v>14</v>
      </c>
      <c r="H50" s="20">
        <v>-0.36</v>
      </c>
      <c r="I50" s="21">
        <v>432</v>
      </c>
      <c r="J50" s="21">
        <v>43605747</v>
      </c>
      <c r="K50" s="22">
        <v>415783705.45999998</v>
      </c>
    </row>
    <row r="51" spans="1:11" x14ac:dyDescent="0.25">
      <c r="A51" s="23" t="s">
        <v>56</v>
      </c>
      <c r="B51" s="24">
        <v>2.3199999999999998</v>
      </c>
      <c r="C51" s="24">
        <v>2.4300000000000002</v>
      </c>
      <c r="D51" s="24">
        <v>2.4300000000000002</v>
      </c>
      <c r="E51" s="24">
        <v>2.3199999999999998</v>
      </c>
      <c r="F51" s="24">
        <v>2.4300000000000002</v>
      </c>
      <c r="G51" s="24" t="s">
        <v>15</v>
      </c>
      <c r="H51" s="24">
        <v>0.11</v>
      </c>
      <c r="I51" s="25">
        <v>80</v>
      </c>
      <c r="J51" s="25">
        <v>4164172</v>
      </c>
      <c r="K51" s="26">
        <v>10096669.16</v>
      </c>
    </row>
    <row r="52" spans="1:11" x14ac:dyDescent="0.25">
      <c r="A52" s="19" t="s">
        <v>57</v>
      </c>
      <c r="B52" s="20">
        <v>40.4</v>
      </c>
      <c r="C52" s="20">
        <v>40.4</v>
      </c>
      <c r="D52" s="20">
        <v>40.4</v>
      </c>
      <c r="E52" s="20">
        <v>40.4</v>
      </c>
      <c r="F52" s="20">
        <v>40.4</v>
      </c>
      <c r="G52" s="20" t="s">
        <v>14</v>
      </c>
      <c r="H52" s="20">
        <v>0</v>
      </c>
      <c r="I52" s="21">
        <v>187</v>
      </c>
      <c r="J52" s="21">
        <v>2596940</v>
      </c>
      <c r="K52" s="22">
        <v>104916376</v>
      </c>
    </row>
    <row r="53" spans="1:11" x14ac:dyDescent="0.25">
      <c r="A53" s="23" t="s">
        <v>58</v>
      </c>
      <c r="B53" s="24">
        <v>9.99</v>
      </c>
      <c r="C53" s="24">
        <v>9.9600000000000009</v>
      </c>
      <c r="D53" s="24">
        <v>9.9600000000000009</v>
      </c>
      <c r="E53" s="24">
        <v>9.5</v>
      </c>
      <c r="F53" s="24">
        <v>9.5</v>
      </c>
      <c r="G53" s="24" t="s">
        <v>14</v>
      </c>
      <c r="H53" s="24">
        <v>-0.49</v>
      </c>
      <c r="I53" s="25">
        <v>140</v>
      </c>
      <c r="J53" s="25">
        <v>4108161</v>
      </c>
      <c r="K53" s="26">
        <v>39222856.640000001</v>
      </c>
    </row>
    <row r="54" spans="1:11" x14ac:dyDescent="0.25">
      <c r="A54" s="19" t="s">
        <v>59</v>
      </c>
      <c r="B54" s="20">
        <v>78.12</v>
      </c>
      <c r="C54" s="20">
        <v>76</v>
      </c>
      <c r="D54" s="20">
        <v>82.02</v>
      </c>
      <c r="E54" s="20">
        <v>75.260000000000005</v>
      </c>
      <c r="F54" s="20">
        <v>81.02</v>
      </c>
      <c r="G54" s="20" t="s">
        <v>15</v>
      </c>
      <c r="H54" s="20">
        <v>2.9</v>
      </c>
      <c r="I54" s="21">
        <v>86</v>
      </c>
      <c r="J54" s="21">
        <v>662797</v>
      </c>
      <c r="K54" s="22">
        <v>53505546.210000001</v>
      </c>
    </row>
    <row r="55" spans="1:11" x14ac:dyDescent="0.25">
      <c r="A55" s="23" t="s">
        <v>60</v>
      </c>
      <c r="B55" s="24">
        <v>0.64</v>
      </c>
      <c r="C55" s="24">
        <v>0.67</v>
      </c>
      <c r="D55" s="24">
        <v>0.67</v>
      </c>
      <c r="E55" s="24">
        <v>0.67</v>
      </c>
      <c r="F55" s="24">
        <v>0.67</v>
      </c>
      <c r="G55" s="24" t="s">
        <v>15</v>
      </c>
      <c r="H55" s="24">
        <v>0.03</v>
      </c>
      <c r="I55" s="25">
        <v>2</v>
      </c>
      <c r="J55" s="25">
        <v>693</v>
      </c>
      <c r="K55" s="26">
        <v>464.31</v>
      </c>
    </row>
    <row r="56" spans="1:11" x14ac:dyDescent="0.25">
      <c r="A56" s="19" t="s">
        <v>61</v>
      </c>
      <c r="B56" s="20">
        <v>21.01</v>
      </c>
      <c r="C56" s="20">
        <v>21</v>
      </c>
      <c r="D56" s="20">
        <v>21.8</v>
      </c>
      <c r="E56" s="20">
        <v>21</v>
      </c>
      <c r="F56" s="20">
        <v>21.1</v>
      </c>
      <c r="G56" s="20" t="s">
        <v>15</v>
      </c>
      <c r="H56" s="20">
        <v>0.09</v>
      </c>
      <c r="I56" s="21">
        <v>27</v>
      </c>
      <c r="J56" s="21">
        <v>133401</v>
      </c>
      <c r="K56" s="22">
        <v>2863532.41</v>
      </c>
    </row>
    <row r="57" spans="1:11" x14ac:dyDescent="0.25">
      <c r="A57" s="23" t="s">
        <v>62</v>
      </c>
      <c r="B57" s="24">
        <v>5.21</v>
      </c>
      <c r="C57" s="24">
        <v>5.47</v>
      </c>
      <c r="D57" s="24">
        <v>5.47</v>
      </c>
      <c r="E57" s="24">
        <v>5.47</v>
      </c>
      <c r="F57" s="24">
        <v>5.47</v>
      </c>
      <c r="G57" s="24" t="s">
        <v>15</v>
      </c>
      <c r="H57" s="24">
        <v>0.26</v>
      </c>
      <c r="I57" s="25">
        <v>8</v>
      </c>
      <c r="J57" s="25">
        <v>204300</v>
      </c>
      <c r="K57" s="26">
        <v>1117521</v>
      </c>
    </row>
    <row r="58" spans="1:11" x14ac:dyDescent="0.25">
      <c r="A58" s="19" t="s">
        <v>63</v>
      </c>
      <c r="B58" s="20">
        <v>0.75</v>
      </c>
      <c r="C58" s="20">
        <v>0.78</v>
      </c>
      <c r="D58" s="20">
        <v>0.78</v>
      </c>
      <c r="E58" s="20">
        <v>0.78</v>
      </c>
      <c r="F58" s="20">
        <v>0.78</v>
      </c>
      <c r="G58" s="20" t="s">
        <v>15</v>
      </c>
      <c r="H58" s="20">
        <v>0.03</v>
      </c>
      <c r="I58" s="21">
        <v>1</v>
      </c>
      <c r="J58" s="21">
        <v>15000</v>
      </c>
      <c r="K58" s="22">
        <v>11700</v>
      </c>
    </row>
    <row r="59" spans="1:11" x14ac:dyDescent="0.25">
      <c r="A59" s="23" t="s">
        <v>64</v>
      </c>
      <c r="B59" s="24">
        <v>37.96</v>
      </c>
      <c r="C59" s="24">
        <v>37.96</v>
      </c>
      <c r="D59" s="24">
        <v>39.49</v>
      </c>
      <c r="E59" s="24">
        <v>37</v>
      </c>
      <c r="F59" s="24">
        <v>37.61</v>
      </c>
      <c r="G59" s="24" t="s">
        <v>15</v>
      </c>
      <c r="H59" s="24">
        <v>-0.35</v>
      </c>
      <c r="I59" s="25">
        <v>626</v>
      </c>
      <c r="J59" s="25">
        <v>25327920</v>
      </c>
      <c r="K59" s="26">
        <v>978136552.45000005</v>
      </c>
    </row>
    <row r="60" spans="1:11" x14ac:dyDescent="0.25">
      <c r="A60" s="19" t="s">
        <v>65</v>
      </c>
      <c r="B60" s="20">
        <v>126.01</v>
      </c>
      <c r="C60" s="20">
        <v>126.01</v>
      </c>
      <c r="D60" s="20">
        <v>130</v>
      </c>
      <c r="E60" s="20">
        <v>125.05</v>
      </c>
      <c r="F60" s="20">
        <v>130</v>
      </c>
      <c r="G60" s="20" t="s">
        <v>15</v>
      </c>
      <c r="H60" s="20">
        <v>3.99</v>
      </c>
      <c r="I60" s="21">
        <v>76</v>
      </c>
      <c r="J60" s="21">
        <v>287541</v>
      </c>
      <c r="K60" s="22">
        <v>36831150.390000001</v>
      </c>
    </row>
    <row r="61" spans="1:11" x14ac:dyDescent="0.25">
      <c r="A61" s="23" t="s">
        <v>66</v>
      </c>
      <c r="B61" s="24">
        <v>11</v>
      </c>
      <c r="C61" s="24">
        <v>11</v>
      </c>
      <c r="D61" s="24">
        <v>11</v>
      </c>
      <c r="E61" s="24">
        <v>11</v>
      </c>
      <c r="F61" s="24">
        <v>11</v>
      </c>
      <c r="G61" s="24" t="s">
        <v>15</v>
      </c>
      <c r="H61" s="24">
        <v>0</v>
      </c>
      <c r="I61" s="25">
        <v>45</v>
      </c>
      <c r="J61" s="25">
        <v>669664</v>
      </c>
      <c r="K61" s="26">
        <v>7366304</v>
      </c>
    </row>
    <row r="62" spans="1:11" x14ac:dyDescent="0.25">
      <c r="A62" s="19" t="s">
        <v>67</v>
      </c>
      <c r="B62" s="20">
        <v>27.8</v>
      </c>
      <c r="C62" s="20">
        <v>27.81</v>
      </c>
      <c r="D62" s="20">
        <v>29</v>
      </c>
      <c r="E62" s="20">
        <v>27.5</v>
      </c>
      <c r="F62" s="20">
        <v>27.9</v>
      </c>
      <c r="G62" s="20" t="s">
        <v>15</v>
      </c>
      <c r="H62" s="20">
        <v>0.1</v>
      </c>
      <c r="I62" s="21">
        <v>306</v>
      </c>
      <c r="J62" s="21">
        <v>12067111</v>
      </c>
      <c r="K62" s="22">
        <v>338025469.29000002</v>
      </c>
    </row>
    <row r="63" spans="1:11" x14ac:dyDescent="0.25">
      <c r="A63" s="23" t="s">
        <v>68</v>
      </c>
      <c r="B63" s="24">
        <v>1.33</v>
      </c>
      <c r="C63" s="24">
        <v>1.33</v>
      </c>
      <c r="D63" s="24">
        <v>1.33</v>
      </c>
      <c r="E63" s="24">
        <v>1.33</v>
      </c>
      <c r="F63" s="24">
        <v>1.33</v>
      </c>
      <c r="G63" s="24" t="s">
        <v>15</v>
      </c>
      <c r="H63" s="24">
        <v>0</v>
      </c>
      <c r="I63" s="25">
        <v>1</v>
      </c>
      <c r="J63" s="25">
        <v>3797</v>
      </c>
      <c r="K63" s="26">
        <v>5050.01</v>
      </c>
    </row>
    <row r="64" spans="1:11" x14ac:dyDescent="0.25">
      <c r="A64" s="19" t="s">
        <v>69</v>
      </c>
      <c r="B64" s="20">
        <v>3.37</v>
      </c>
      <c r="C64" s="20">
        <v>3.53</v>
      </c>
      <c r="D64" s="20">
        <v>3.53</v>
      </c>
      <c r="E64" s="20">
        <v>3.53</v>
      </c>
      <c r="F64" s="20">
        <v>3.53</v>
      </c>
      <c r="G64" s="20" t="s">
        <v>15</v>
      </c>
      <c r="H64" s="20">
        <v>0.16</v>
      </c>
      <c r="I64" s="21">
        <v>5</v>
      </c>
      <c r="J64" s="21">
        <v>1314810</v>
      </c>
      <c r="K64" s="22">
        <v>4641279.3</v>
      </c>
    </row>
    <row r="65" spans="1:11" x14ac:dyDescent="0.25">
      <c r="A65" s="23" t="s">
        <v>70</v>
      </c>
      <c r="B65" s="24">
        <v>7.16</v>
      </c>
      <c r="C65" s="24">
        <v>6.99</v>
      </c>
      <c r="D65" s="24">
        <v>7.09</v>
      </c>
      <c r="E65" s="24">
        <v>6.81</v>
      </c>
      <c r="F65" s="24">
        <v>6.81</v>
      </c>
      <c r="G65" s="24" t="s">
        <v>14</v>
      </c>
      <c r="H65" s="24">
        <v>-0.35</v>
      </c>
      <c r="I65" s="25">
        <v>292</v>
      </c>
      <c r="J65" s="25">
        <v>26073001</v>
      </c>
      <c r="K65" s="26">
        <v>179826980.30000001</v>
      </c>
    </row>
    <row r="66" spans="1:11" x14ac:dyDescent="0.25">
      <c r="A66" s="19" t="s">
        <v>71</v>
      </c>
      <c r="B66" s="20">
        <v>64.86</v>
      </c>
      <c r="C66" s="20">
        <v>64.86</v>
      </c>
      <c r="D66" s="20">
        <v>64.86</v>
      </c>
      <c r="E66" s="20">
        <v>64.86</v>
      </c>
      <c r="F66" s="20">
        <v>64.86</v>
      </c>
      <c r="G66" s="20" t="s">
        <v>15</v>
      </c>
      <c r="H66" s="20">
        <v>0</v>
      </c>
      <c r="I66" s="21">
        <v>9</v>
      </c>
      <c r="J66" s="21">
        <v>16633</v>
      </c>
      <c r="K66" s="22">
        <v>1078816.3799999999</v>
      </c>
    </row>
    <row r="67" spans="1:11" x14ac:dyDescent="0.25">
      <c r="A67" s="23" t="s">
        <v>72</v>
      </c>
      <c r="B67" s="24">
        <v>4.4800000000000004</v>
      </c>
      <c r="C67" s="24">
        <v>4.7</v>
      </c>
      <c r="D67" s="24">
        <v>4.7</v>
      </c>
      <c r="E67" s="24">
        <v>4.7</v>
      </c>
      <c r="F67" s="24">
        <v>4.7</v>
      </c>
      <c r="G67" s="24" t="s">
        <v>15</v>
      </c>
      <c r="H67" s="24">
        <v>0.22</v>
      </c>
      <c r="I67" s="25">
        <v>26</v>
      </c>
      <c r="J67" s="25">
        <v>509900</v>
      </c>
      <c r="K67" s="26">
        <v>2396530</v>
      </c>
    </row>
    <row r="68" spans="1:11" x14ac:dyDescent="0.25">
      <c r="A68" s="19" t="s">
        <v>73</v>
      </c>
      <c r="B68" s="20">
        <v>9.34</v>
      </c>
      <c r="C68" s="20">
        <v>9.34</v>
      </c>
      <c r="D68" s="20">
        <v>9.8000000000000007</v>
      </c>
      <c r="E68" s="20">
        <v>9.34</v>
      </c>
      <c r="F68" s="20">
        <v>9.34</v>
      </c>
      <c r="G68" s="20" t="s">
        <v>15</v>
      </c>
      <c r="H68" s="20">
        <v>0</v>
      </c>
      <c r="I68" s="21">
        <v>9</v>
      </c>
      <c r="J68" s="21">
        <v>25201</v>
      </c>
      <c r="K68" s="22">
        <v>237079.34</v>
      </c>
    </row>
    <row r="69" spans="1:11" x14ac:dyDescent="0.25">
      <c r="A69" s="23" t="s">
        <v>74</v>
      </c>
      <c r="B69" s="24">
        <v>3.88</v>
      </c>
      <c r="C69" s="24">
        <v>3.88</v>
      </c>
      <c r="D69" s="24">
        <v>3.9</v>
      </c>
      <c r="E69" s="24">
        <v>3.69</v>
      </c>
      <c r="F69" s="24">
        <v>3.71</v>
      </c>
      <c r="G69" s="24" t="s">
        <v>14</v>
      </c>
      <c r="H69" s="24">
        <v>-0.17</v>
      </c>
      <c r="I69" s="25">
        <v>439</v>
      </c>
      <c r="J69" s="25">
        <v>27645325</v>
      </c>
      <c r="K69" s="26">
        <v>103316161.45</v>
      </c>
    </row>
    <row r="70" spans="1:11" x14ac:dyDescent="0.25">
      <c r="A70" s="19" t="s">
        <v>75</v>
      </c>
      <c r="B70" s="20">
        <v>5.19</v>
      </c>
      <c r="C70" s="20">
        <v>5.19</v>
      </c>
      <c r="D70" s="20">
        <v>5.44</v>
      </c>
      <c r="E70" s="20">
        <v>5</v>
      </c>
      <c r="F70" s="20">
        <v>5.44</v>
      </c>
      <c r="G70" s="20" t="s">
        <v>15</v>
      </c>
      <c r="H70" s="20">
        <v>0.25</v>
      </c>
      <c r="I70" s="21">
        <v>34</v>
      </c>
      <c r="J70" s="21">
        <v>3827144</v>
      </c>
      <c r="K70" s="22">
        <v>20644388.359999999</v>
      </c>
    </row>
    <row r="71" spans="1:11" x14ac:dyDescent="0.25">
      <c r="A71" s="23" t="s">
        <v>495</v>
      </c>
      <c r="B71" s="24">
        <v>0.61</v>
      </c>
      <c r="C71" s="24">
        <v>0.61</v>
      </c>
      <c r="D71" s="24">
        <v>0.61</v>
      </c>
      <c r="E71" s="24">
        <v>0.61</v>
      </c>
      <c r="F71" s="24">
        <v>0.61</v>
      </c>
      <c r="G71" s="24" t="s">
        <v>15</v>
      </c>
      <c r="H71" s="24">
        <v>0</v>
      </c>
      <c r="I71" s="25">
        <v>1</v>
      </c>
      <c r="J71" s="25">
        <v>1054</v>
      </c>
      <c r="K71" s="26">
        <v>642.94000000000005</v>
      </c>
    </row>
    <row r="72" spans="1:11" x14ac:dyDescent="0.25">
      <c r="A72" s="19" t="s">
        <v>76</v>
      </c>
      <c r="B72" s="20">
        <v>5.4</v>
      </c>
      <c r="C72" s="20">
        <v>5.35</v>
      </c>
      <c r="D72" s="20">
        <v>5.35</v>
      </c>
      <c r="E72" s="20">
        <v>5.13</v>
      </c>
      <c r="F72" s="20">
        <v>5.13</v>
      </c>
      <c r="G72" s="20" t="s">
        <v>14</v>
      </c>
      <c r="H72" s="20">
        <v>-0.27</v>
      </c>
      <c r="I72" s="21">
        <v>77</v>
      </c>
      <c r="J72" s="21">
        <v>4654613</v>
      </c>
      <c r="K72" s="22">
        <v>23940805.93</v>
      </c>
    </row>
    <row r="73" spans="1:11" x14ac:dyDescent="0.25">
      <c r="A73" s="23" t="s">
        <v>77</v>
      </c>
      <c r="B73" s="24">
        <v>7.48</v>
      </c>
      <c r="C73" s="24">
        <v>7.48</v>
      </c>
      <c r="D73" s="24">
        <v>7.48</v>
      </c>
      <c r="E73" s="24">
        <v>7.11</v>
      </c>
      <c r="F73" s="24">
        <v>7.45</v>
      </c>
      <c r="G73" s="24" t="s">
        <v>14</v>
      </c>
      <c r="H73" s="24">
        <v>-0.03</v>
      </c>
      <c r="I73" s="25">
        <v>21</v>
      </c>
      <c r="J73" s="25">
        <v>692972</v>
      </c>
      <c r="K73" s="26">
        <v>4937599.8099999996</v>
      </c>
    </row>
    <row r="74" spans="1:11" x14ac:dyDescent="0.25">
      <c r="A74" s="19" t="s">
        <v>78</v>
      </c>
      <c r="B74" s="20">
        <v>1.02</v>
      </c>
      <c r="C74" s="20">
        <v>1.07</v>
      </c>
      <c r="D74" s="20">
        <v>1.07</v>
      </c>
      <c r="E74" s="20">
        <v>1.07</v>
      </c>
      <c r="F74" s="20">
        <v>1.07</v>
      </c>
      <c r="G74" s="20" t="s">
        <v>15</v>
      </c>
      <c r="H74" s="20">
        <v>0.05</v>
      </c>
      <c r="I74" s="21">
        <v>1</v>
      </c>
      <c r="J74" s="21">
        <v>15000</v>
      </c>
      <c r="K74" s="22">
        <v>16050</v>
      </c>
    </row>
    <row r="75" spans="1:11" x14ac:dyDescent="0.25">
      <c r="A75" s="23" t="s">
        <v>79</v>
      </c>
      <c r="B75" s="24">
        <v>15.43</v>
      </c>
      <c r="C75" s="24">
        <v>16.2</v>
      </c>
      <c r="D75" s="24">
        <v>16.2</v>
      </c>
      <c r="E75" s="24">
        <v>16.2</v>
      </c>
      <c r="F75" s="24">
        <v>16.2</v>
      </c>
      <c r="G75" s="24" t="s">
        <v>15</v>
      </c>
      <c r="H75" s="24">
        <v>0.77</v>
      </c>
      <c r="I75" s="25">
        <v>12</v>
      </c>
      <c r="J75" s="25">
        <v>105632</v>
      </c>
      <c r="K75" s="26">
        <v>1711238.4</v>
      </c>
    </row>
    <row r="76" spans="1:11" x14ac:dyDescent="0.25">
      <c r="A76" s="19" t="s">
        <v>80</v>
      </c>
      <c r="B76" s="20">
        <v>13.58</v>
      </c>
      <c r="C76" s="20">
        <v>13</v>
      </c>
      <c r="D76" s="20">
        <v>13.58</v>
      </c>
      <c r="E76" s="20">
        <v>13</v>
      </c>
      <c r="F76" s="20">
        <v>13.25</v>
      </c>
      <c r="G76" s="20" t="s">
        <v>14</v>
      </c>
      <c r="H76" s="20">
        <v>-0.33</v>
      </c>
      <c r="I76" s="21">
        <v>47</v>
      </c>
      <c r="J76" s="21">
        <v>428226</v>
      </c>
      <c r="K76" s="22">
        <v>5610274</v>
      </c>
    </row>
    <row r="77" spans="1:11" x14ac:dyDescent="0.25">
      <c r="A77" s="23" t="s">
        <v>81</v>
      </c>
      <c r="B77" s="24">
        <v>5.32</v>
      </c>
      <c r="C77" s="24">
        <v>5.0999999999999996</v>
      </c>
      <c r="D77" s="24">
        <v>5.0999999999999996</v>
      </c>
      <c r="E77" s="24">
        <v>5.0599999999999996</v>
      </c>
      <c r="F77" s="24">
        <v>5.0599999999999996</v>
      </c>
      <c r="G77" s="24" t="s">
        <v>14</v>
      </c>
      <c r="H77" s="24">
        <v>-0.26</v>
      </c>
      <c r="I77" s="25">
        <v>323</v>
      </c>
      <c r="J77" s="25">
        <v>68405670</v>
      </c>
      <c r="K77" s="26">
        <v>346194431.81</v>
      </c>
    </row>
    <row r="78" spans="1:11" x14ac:dyDescent="0.25">
      <c r="A78" s="19" t="s">
        <v>82</v>
      </c>
      <c r="B78" s="20">
        <v>175</v>
      </c>
      <c r="C78" s="20">
        <v>175</v>
      </c>
      <c r="D78" s="20">
        <v>182</v>
      </c>
      <c r="E78" s="20">
        <v>166.25</v>
      </c>
      <c r="F78" s="20">
        <v>180</v>
      </c>
      <c r="G78" s="20" t="s">
        <v>15</v>
      </c>
      <c r="H78" s="20">
        <v>5</v>
      </c>
      <c r="I78" s="21">
        <v>29</v>
      </c>
      <c r="J78" s="21">
        <v>257131</v>
      </c>
      <c r="K78" s="22">
        <v>43575918.509999998</v>
      </c>
    </row>
    <row r="79" spans="1:11" x14ac:dyDescent="0.25">
      <c r="A79" s="23" t="s">
        <v>83</v>
      </c>
      <c r="B79" s="24">
        <v>34.729999999999997</v>
      </c>
      <c r="C79" s="24">
        <v>36.46</v>
      </c>
      <c r="D79" s="24">
        <v>36.46</v>
      </c>
      <c r="E79" s="24">
        <v>35</v>
      </c>
      <c r="F79" s="24">
        <v>35.340000000000003</v>
      </c>
      <c r="G79" s="24" t="s">
        <v>15</v>
      </c>
      <c r="H79" s="24">
        <v>0.61</v>
      </c>
      <c r="I79" s="28">
        <v>282</v>
      </c>
      <c r="J79" s="25">
        <v>5090425</v>
      </c>
      <c r="K79" s="26">
        <v>179555351.46000001</v>
      </c>
    </row>
    <row r="80" spans="1:11" x14ac:dyDescent="0.25">
      <c r="A80" s="19" t="s">
        <v>84</v>
      </c>
      <c r="B80" s="20">
        <v>10.88</v>
      </c>
      <c r="C80" s="20">
        <v>10.88</v>
      </c>
      <c r="D80" s="20">
        <v>10.88</v>
      </c>
      <c r="E80" s="20">
        <v>10.34</v>
      </c>
      <c r="F80" s="20">
        <v>10.34</v>
      </c>
      <c r="G80" s="20" t="s">
        <v>14</v>
      </c>
      <c r="H80" s="20">
        <v>-0.54</v>
      </c>
      <c r="I80" s="21">
        <v>3</v>
      </c>
      <c r="J80" s="21">
        <v>7500</v>
      </c>
      <c r="K80" s="22">
        <v>77820</v>
      </c>
    </row>
    <row r="81" spans="1:11" x14ac:dyDescent="0.25">
      <c r="A81" s="23" t="s">
        <v>85</v>
      </c>
      <c r="B81" s="24">
        <v>27.18</v>
      </c>
      <c r="C81" s="24">
        <v>22</v>
      </c>
      <c r="D81" s="24">
        <v>22</v>
      </c>
      <c r="E81" s="24">
        <v>22</v>
      </c>
      <c r="F81" s="24">
        <v>22</v>
      </c>
      <c r="G81" s="24" t="s">
        <v>14</v>
      </c>
      <c r="H81" s="24">
        <v>-5.18</v>
      </c>
      <c r="I81" s="28">
        <v>2670</v>
      </c>
      <c r="J81" s="25">
        <v>154379721</v>
      </c>
      <c r="K81" s="26">
        <v>3396353862</v>
      </c>
    </row>
    <row r="82" spans="1:11" x14ac:dyDescent="0.25">
      <c r="A82" s="19" t="s">
        <v>86</v>
      </c>
      <c r="B82" s="20">
        <v>44</v>
      </c>
      <c r="C82" s="20">
        <v>43.3</v>
      </c>
      <c r="D82" s="20">
        <v>45.53</v>
      </c>
      <c r="E82" s="20">
        <v>41.8</v>
      </c>
      <c r="F82" s="20">
        <v>42.51</v>
      </c>
      <c r="G82" s="20" t="s">
        <v>14</v>
      </c>
      <c r="H82" s="20">
        <v>-1.49</v>
      </c>
      <c r="I82" s="21">
        <v>232</v>
      </c>
      <c r="J82" s="21">
        <v>3586610</v>
      </c>
      <c r="K82" s="22">
        <v>159100043.69</v>
      </c>
    </row>
    <row r="83" spans="1:11" x14ac:dyDescent="0.25">
      <c r="A83" s="23" t="s">
        <v>87</v>
      </c>
      <c r="B83" s="24">
        <v>33</v>
      </c>
      <c r="C83" s="24">
        <v>33</v>
      </c>
      <c r="D83" s="24">
        <v>33.049999999999997</v>
      </c>
      <c r="E83" s="24">
        <v>32.03</v>
      </c>
      <c r="F83" s="24">
        <v>33</v>
      </c>
      <c r="G83" s="24" t="s">
        <v>15</v>
      </c>
      <c r="H83" s="24">
        <v>0</v>
      </c>
      <c r="I83" s="25">
        <v>26</v>
      </c>
      <c r="J83" s="25">
        <v>43651</v>
      </c>
      <c r="K83" s="26">
        <v>1428598.36</v>
      </c>
    </row>
    <row r="84" spans="1:11" x14ac:dyDescent="0.25">
      <c r="A84" s="19" t="s">
        <v>88</v>
      </c>
      <c r="B84" s="20">
        <v>4.25</v>
      </c>
      <c r="C84" s="20">
        <v>4.45</v>
      </c>
      <c r="D84" s="20">
        <v>4.45</v>
      </c>
      <c r="E84" s="20">
        <v>4.45</v>
      </c>
      <c r="F84" s="20">
        <v>4.45</v>
      </c>
      <c r="G84" s="20" t="s">
        <v>15</v>
      </c>
      <c r="H84" s="20">
        <v>0.2</v>
      </c>
      <c r="I84" s="21">
        <v>2</v>
      </c>
      <c r="J84" s="21">
        <v>10300</v>
      </c>
      <c r="K84" s="22">
        <v>45835</v>
      </c>
    </row>
    <row r="85" spans="1:11" x14ac:dyDescent="0.25">
      <c r="A85" s="23" t="s">
        <v>89</v>
      </c>
      <c r="B85" s="24">
        <v>5.92</v>
      </c>
      <c r="C85" s="24">
        <v>6.2</v>
      </c>
      <c r="D85" s="24">
        <v>6.2</v>
      </c>
      <c r="E85" s="24">
        <v>5.63</v>
      </c>
      <c r="F85" s="24">
        <v>6</v>
      </c>
      <c r="G85" s="24" t="s">
        <v>15</v>
      </c>
      <c r="H85" s="24">
        <v>0.08</v>
      </c>
      <c r="I85" s="25">
        <v>37</v>
      </c>
      <c r="J85" s="25">
        <v>649502</v>
      </c>
      <c r="K85" s="26">
        <v>3908166.56</v>
      </c>
    </row>
    <row r="86" spans="1:11" x14ac:dyDescent="0.25">
      <c r="A86" s="19" t="s">
        <v>90</v>
      </c>
      <c r="B86" s="20">
        <v>5.51</v>
      </c>
      <c r="C86" s="20">
        <v>5.24</v>
      </c>
      <c r="D86" s="20">
        <v>5.78</v>
      </c>
      <c r="E86" s="20">
        <v>5.24</v>
      </c>
      <c r="F86" s="20">
        <v>5.3</v>
      </c>
      <c r="G86" s="20" t="s">
        <v>14</v>
      </c>
      <c r="H86" s="20">
        <v>-0.21</v>
      </c>
      <c r="I86" s="21">
        <v>49</v>
      </c>
      <c r="J86" s="21">
        <v>2210964</v>
      </c>
      <c r="K86" s="22">
        <v>11632462.74</v>
      </c>
    </row>
    <row r="87" spans="1:11" x14ac:dyDescent="0.25">
      <c r="A87" s="23" t="s">
        <v>91</v>
      </c>
      <c r="B87" s="24">
        <v>217.85</v>
      </c>
      <c r="C87" s="24">
        <v>217.9</v>
      </c>
      <c r="D87" s="24">
        <v>222</v>
      </c>
      <c r="E87" s="24">
        <v>217.85</v>
      </c>
      <c r="F87" s="24">
        <v>217.85</v>
      </c>
      <c r="G87" s="24" t="s">
        <v>15</v>
      </c>
      <c r="H87" s="24">
        <v>0</v>
      </c>
      <c r="I87" s="25">
        <v>22</v>
      </c>
      <c r="J87" s="25">
        <v>41424</v>
      </c>
      <c r="K87" s="26">
        <v>9083936.5</v>
      </c>
    </row>
    <row r="88" spans="1:11" x14ac:dyDescent="0.25">
      <c r="A88" s="29" t="s">
        <v>92</v>
      </c>
      <c r="B88" s="30">
        <v>4.57</v>
      </c>
      <c r="C88" s="30">
        <v>4.57</v>
      </c>
      <c r="D88" s="30">
        <v>4.78</v>
      </c>
      <c r="E88" s="30">
        <v>4.57</v>
      </c>
      <c r="F88" s="30">
        <v>4.76</v>
      </c>
      <c r="G88" s="20" t="s">
        <v>15</v>
      </c>
      <c r="H88" s="30">
        <v>0.19</v>
      </c>
      <c r="I88" s="31">
        <v>15</v>
      </c>
      <c r="J88" s="32">
        <v>869935</v>
      </c>
      <c r="K88" s="33">
        <v>4055599.3</v>
      </c>
    </row>
    <row r="89" spans="1:11" x14ac:dyDescent="0.25">
      <c r="A89" s="34" t="s">
        <v>93</v>
      </c>
      <c r="B89" s="35">
        <v>15.64</v>
      </c>
      <c r="C89" s="35">
        <v>15.63</v>
      </c>
      <c r="D89" s="35">
        <v>16.420000000000002</v>
      </c>
      <c r="E89" s="35">
        <v>15.6</v>
      </c>
      <c r="F89" s="35">
        <v>16.420000000000002</v>
      </c>
      <c r="G89" s="35" t="s">
        <v>15</v>
      </c>
      <c r="H89" s="36">
        <v>0.78</v>
      </c>
      <c r="I89" s="37">
        <v>10</v>
      </c>
      <c r="J89" s="38">
        <v>245320</v>
      </c>
      <c r="K89" s="39">
        <v>3911904.8</v>
      </c>
    </row>
    <row r="90" spans="1:11" x14ac:dyDescent="0.25">
      <c r="A90" s="29" t="s">
        <v>94</v>
      </c>
      <c r="B90" s="30">
        <v>5.78</v>
      </c>
      <c r="C90" s="30">
        <v>5.78</v>
      </c>
      <c r="D90" s="30">
        <v>6.06</v>
      </c>
      <c r="E90" s="30">
        <v>5.53</v>
      </c>
      <c r="F90" s="30">
        <v>6</v>
      </c>
      <c r="G90" s="30" t="s">
        <v>15</v>
      </c>
      <c r="H90" s="30">
        <v>0.22</v>
      </c>
      <c r="I90" s="31">
        <v>52</v>
      </c>
      <c r="J90" s="40">
        <v>6190423</v>
      </c>
      <c r="K90" s="33">
        <v>35678707.780000001</v>
      </c>
    </row>
    <row r="91" spans="1:11" x14ac:dyDescent="0.25">
      <c r="A91" s="34" t="s">
        <v>95</v>
      </c>
      <c r="B91" s="35">
        <v>3.29</v>
      </c>
      <c r="C91" s="35">
        <v>3.29</v>
      </c>
      <c r="D91" s="35">
        <v>3.29</v>
      </c>
      <c r="E91" s="35">
        <v>3.13</v>
      </c>
      <c r="F91" s="36">
        <v>3.13</v>
      </c>
      <c r="G91" s="35" t="s">
        <v>14</v>
      </c>
      <c r="H91" s="36">
        <v>-0.16</v>
      </c>
      <c r="I91" s="41">
        <v>11</v>
      </c>
      <c r="J91" s="42">
        <v>155300</v>
      </c>
      <c r="K91" s="39">
        <v>487617</v>
      </c>
    </row>
    <row r="92" spans="1:11" x14ac:dyDescent="0.25">
      <c r="A92" s="29" t="s">
        <v>496</v>
      </c>
      <c r="B92" s="30">
        <v>23.47</v>
      </c>
      <c r="C92" s="30">
        <v>23.47</v>
      </c>
      <c r="D92" s="30">
        <v>23.47</v>
      </c>
      <c r="E92" s="30">
        <v>23.47</v>
      </c>
      <c r="F92" s="30">
        <v>23.47</v>
      </c>
      <c r="G92" s="30" t="s">
        <v>15</v>
      </c>
      <c r="H92" s="30">
        <v>0</v>
      </c>
      <c r="I92" s="31">
        <v>1</v>
      </c>
      <c r="J92" s="40">
        <v>530</v>
      </c>
      <c r="K92" s="33">
        <v>12439.1</v>
      </c>
    </row>
    <row r="93" spans="1:11" x14ac:dyDescent="0.25">
      <c r="A93" s="43" t="s">
        <v>96</v>
      </c>
      <c r="B93" s="36">
        <v>74.510000000000005</v>
      </c>
      <c r="C93" s="36">
        <v>74.5</v>
      </c>
      <c r="D93" s="36">
        <v>74.510000000000005</v>
      </c>
      <c r="E93" s="36">
        <v>70.790000000000006</v>
      </c>
      <c r="F93" s="36">
        <v>72</v>
      </c>
      <c r="G93" s="24" t="s">
        <v>14</v>
      </c>
      <c r="H93" s="36">
        <v>-2.5099999999999998</v>
      </c>
      <c r="I93" s="41">
        <v>113</v>
      </c>
      <c r="J93" s="42">
        <v>558566</v>
      </c>
      <c r="K93" s="39">
        <v>40774385</v>
      </c>
    </row>
    <row r="94" spans="1:11" x14ac:dyDescent="0.25">
      <c r="A94" s="29" t="s">
        <v>97</v>
      </c>
      <c r="B94" s="30">
        <v>30.84</v>
      </c>
      <c r="C94" s="30">
        <v>32.380000000000003</v>
      </c>
      <c r="D94" s="30">
        <v>32.380000000000003</v>
      </c>
      <c r="E94" s="30">
        <v>30.85</v>
      </c>
      <c r="F94" s="30">
        <v>32</v>
      </c>
      <c r="G94" s="30" t="s">
        <v>15</v>
      </c>
      <c r="H94" s="30">
        <v>1.1599999999999999</v>
      </c>
      <c r="I94" s="31">
        <v>271</v>
      </c>
      <c r="J94" s="40">
        <v>10205813</v>
      </c>
      <c r="K94" s="33">
        <v>326643214.86000001</v>
      </c>
    </row>
    <row r="95" spans="1:11" x14ac:dyDescent="0.25">
      <c r="A95" s="43" t="s">
        <v>98</v>
      </c>
      <c r="B95" s="36">
        <v>38</v>
      </c>
      <c r="C95" s="36">
        <v>38</v>
      </c>
      <c r="D95" s="36">
        <v>38</v>
      </c>
      <c r="E95" s="36">
        <v>36.1</v>
      </c>
      <c r="F95" s="36">
        <v>36.200000000000003</v>
      </c>
      <c r="G95" s="36" t="s">
        <v>14</v>
      </c>
      <c r="H95" s="36">
        <v>-1.8</v>
      </c>
      <c r="I95" s="41">
        <v>14</v>
      </c>
      <c r="J95" s="42">
        <v>53295</v>
      </c>
      <c r="K95" s="39">
        <v>1966365</v>
      </c>
    </row>
    <row r="96" spans="1:11" x14ac:dyDescent="0.25">
      <c r="A96" s="44" t="s">
        <v>99</v>
      </c>
      <c r="B96" s="45">
        <v>5.75</v>
      </c>
      <c r="C96" s="45">
        <v>5.47</v>
      </c>
      <c r="D96" s="45">
        <v>5.47</v>
      </c>
      <c r="E96" s="45">
        <v>5.47</v>
      </c>
      <c r="F96" s="30">
        <v>5.47</v>
      </c>
      <c r="G96" s="45" t="s">
        <v>14</v>
      </c>
      <c r="H96" s="30">
        <v>-0.28000000000000003</v>
      </c>
      <c r="I96" s="31">
        <v>2</v>
      </c>
      <c r="J96" s="40">
        <v>8959</v>
      </c>
      <c r="K96" s="33">
        <v>49005.73</v>
      </c>
    </row>
    <row r="97" spans="1:11" x14ac:dyDescent="0.25">
      <c r="A97" s="23" t="s">
        <v>100</v>
      </c>
      <c r="B97" s="24">
        <v>28.85</v>
      </c>
      <c r="C97" s="24">
        <v>28.01</v>
      </c>
      <c r="D97" s="24">
        <v>30.2</v>
      </c>
      <c r="E97" s="24">
        <v>28.01</v>
      </c>
      <c r="F97" s="24">
        <v>30</v>
      </c>
      <c r="G97" s="24" t="s">
        <v>15</v>
      </c>
      <c r="H97" s="24">
        <v>1.1499999999999999</v>
      </c>
      <c r="I97" s="28">
        <v>157</v>
      </c>
      <c r="J97" s="25">
        <v>12366135</v>
      </c>
      <c r="K97" s="26">
        <v>369139114.24000001</v>
      </c>
    </row>
    <row r="98" spans="1:11" x14ac:dyDescent="0.25">
      <c r="A98" s="44" t="s">
        <v>101</v>
      </c>
      <c r="B98" s="45">
        <v>3.99</v>
      </c>
      <c r="C98" s="45">
        <v>3.99</v>
      </c>
      <c r="D98" s="45">
        <v>4.0999999999999996</v>
      </c>
      <c r="E98" s="45">
        <v>3.99</v>
      </c>
      <c r="F98" s="30">
        <v>4.0999999999999996</v>
      </c>
      <c r="G98" s="45" t="s">
        <v>15</v>
      </c>
      <c r="H98" s="30">
        <v>0.11</v>
      </c>
      <c r="I98" s="31">
        <v>3</v>
      </c>
      <c r="J98" s="40">
        <v>60000</v>
      </c>
      <c r="K98" s="33">
        <v>243250</v>
      </c>
    </row>
    <row r="99" spans="1:11" x14ac:dyDescent="0.25">
      <c r="A99" s="23" t="s">
        <v>102</v>
      </c>
      <c r="B99" s="24">
        <v>10.42</v>
      </c>
      <c r="C99" s="24">
        <v>10</v>
      </c>
      <c r="D99" s="24">
        <v>10</v>
      </c>
      <c r="E99" s="24">
        <v>9.9</v>
      </c>
      <c r="F99" s="24">
        <v>9.9</v>
      </c>
      <c r="G99" s="24" t="s">
        <v>14</v>
      </c>
      <c r="H99" s="24">
        <v>-0.52</v>
      </c>
      <c r="I99" s="28">
        <v>20</v>
      </c>
      <c r="J99" s="25">
        <v>142200</v>
      </c>
      <c r="K99" s="26">
        <v>1408275</v>
      </c>
    </row>
    <row r="100" spans="1:11" x14ac:dyDescent="0.25">
      <c r="A100" s="19" t="s">
        <v>103</v>
      </c>
      <c r="B100" s="20">
        <v>7.77</v>
      </c>
      <c r="C100" s="20">
        <v>7.78</v>
      </c>
      <c r="D100" s="20">
        <v>8.15</v>
      </c>
      <c r="E100" s="20">
        <v>7.78</v>
      </c>
      <c r="F100" s="20">
        <v>8.15</v>
      </c>
      <c r="G100" s="20" t="s">
        <v>15</v>
      </c>
      <c r="H100" s="20">
        <v>0.38</v>
      </c>
      <c r="I100" s="21">
        <v>23</v>
      </c>
      <c r="J100" s="21">
        <v>113195</v>
      </c>
      <c r="K100" s="22">
        <v>920767.71</v>
      </c>
    </row>
    <row r="101" spans="1:11" x14ac:dyDescent="0.25">
      <c r="A101" s="34" t="s">
        <v>104</v>
      </c>
      <c r="B101" s="35">
        <v>26.02</v>
      </c>
      <c r="C101" s="35">
        <v>25</v>
      </c>
      <c r="D101" s="35">
        <v>26.02</v>
      </c>
      <c r="E101" s="35">
        <v>25</v>
      </c>
      <c r="F101" s="36">
        <v>25.5</v>
      </c>
      <c r="G101" s="35" t="s">
        <v>14</v>
      </c>
      <c r="H101" s="36">
        <v>-0.52</v>
      </c>
      <c r="I101" s="41">
        <v>71</v>
      </c>
      <c r="J101" s="42">
        <v>445483</v>
      </c>
      <c r="K101" s="39">
        <v>11408577.75</v>
      </c>
    </row>
    <row r="102" spans="1:11" x14ac:dyDescent="0.25">
      <c r="A102" s="29" t="s">
        <v>497</v>
      </c>
      <c r="B102" s="30">
        <v>0.98</v>
      </c>
      <c r="C102" s="30">
        <v>0.98</v>
      </c>
      <c r="D102" s="30">
        <v>0.98</v>
      </c>
      <c r="E102" s="30">
        <v>0.98</v>
      </c>
      <c r="F102" s="30">
        <v>0.98</v>
      </c>
      <c r="G102" s="30" t="s">
        <v>15</v>
      </c>
      <c r="H102" s="30">
        <v>0</v>
      </c>
      <c r="I102" s="31">
        <v>1</v>
      </c>
      <c r="J102" s="31">
        <v>150</v>
      </c>
      <c r="K102" s="46">
        <v>147</v>
      </c>
    </row>
    <row r="103" spans="1:11" x14ac:dyDescent="0.25">
      <c r="A103" s="23" t="s">
        <v>105</v>
      </c>
      <c r="B103" s="24">
        <v>4.38</v>
      </c>
      <c r="C103" s="24">
        <v>4.59</v>
      </c>
      <c r="D103" s="24">
        <v>4.59</v>
      </c>
      <c r="E103" s="24">
        <v>4.59</v>
      </c>
      <c r="F103" s="24">
        <v>4.59</v>
      </c>
      <c r="G103" s="24" t="s">
        <v>15</v>
      </c>
      <c r="H103" s="24">
        <v>0.21</v>
      </c>
      <c r="I103" s="28">
        <v>8</v>
      </c>
      <c r="J103" s="25">
        <v>565734</v>
      </c>
      <c r="K103" s="26">
        <v>2596719.06</v>
      </c>
    </row>
    <row r="104" spans="1:11" x14ac:dyDescent="0.25">
      <c r="A104" s="44" t="s">
        <v>106</v>
      </c>
      <c r="B104" s="45">
        <v>33.07</v>
      </c>
      <c r="C104" s="45">
        <v>33.07</v>
      </c>
      <c r="D104" s="45">
        <v>33.07</v>
      </c>
      <c r="E104" s="45">
        <v>31.5</v>
      </c>
      <c r="F104" s="30">
        <v>31.5</v>
      </c>
      <c r="G104" s="45" t="s">
        <v>14</v>
      </c>
      <c r="H104" s="30">
        <v>-1.57</v>
      </c>
      <c r="I104" s="31">
        <v>5</v>
      </c>
      <c r="J104" s="40">
        <v>39387</v>
      </c>
      <c r="K104" s="33">
        <v>1255414.22</v>
      </c>
    </row>
    <row r="105" spans="1:11" x14ac:dyDescent="0.25">
      <c r="A105" s="23" t="s">
        <v>107</v>
      </c>
      <c r="B105" s="24">
        <v>4.6399999999999997</v>
      </c>
      <c r="C105" s="24">
        <v>4.41</v>
      </c>
      <c r="D105" s="24">
        <v>4.41</v>
      </c>
      <c r="E105" s="24">
        <v>4.41</v>
      </c>
      <c r="F105" s="24">
        <v>4.41</v>
      </c>
      <c r="G105" s="24" t="s">
        <v>14</v>
      </c>
      <c r="H105" s="24">
        <v>-0.23</v>
      </c>
      <c r="I105" s="28">
        <v>4</v>
      </c>
      <c r="J105" s="25">
        <v>25200</v>
      </c>
      <c r="K105" s="26">
        <v>111132</v>
      </c>
    </row>
    <row r="106" spans="1:11" x14ac:dyDescent="0.25">
      <c r="A106" s="19" t="s">
        <v>108</v>
      </c>
      <c r="B106" s="20">
        <v>12</v>
      </c>
      <c r="C106" s="20">
        <v>12</v>
      </c>
      <c r="D106" s="20">
        <v>12.39</v>
      </c>
      <c r="E106" s="20">
        <v>11.42</v>
      </c>
      <c r="F106" s="20">
        <v>12</v>
      </c>
      <c r="G106" s="20" t="s">
        <v>15</v>
      </c>
      <c r="H106" s="20">
        <v>0</v>
      </c>
      <c r="I106" s="21">
        <v>183</v>
      </c>
      <c r="J106" s="21">
        <v>48531459</v>
      </c>
      <c r="K106" s="22">
        <v>578331182.75</v>
      </c>
    </row>
    <row r="107" spans="1:11" x14ac:dyDescent="0.25">
      <c r="A107" s="34" t="s">
        <v>109</v>
      </c>
      <c r="B107" s="35">
        <v>4.38</v>
      </c>
      <c r="C107" s="35">
        <v>4.46</v>
      </c>
      <c r="D107" s="35">
        <v>4.46</v>
      </c>
      <c r="E107" s="35">
        <v>4.17</v>
      </c>
      <c r="F107" s="36">
        <v>4.17</v>
      </c>
      <c r="G107" s="35" t="s">
        <v>14</v>
      </c>
      <c r="H107" s="36">
        <v>-0.21</v>
      </c>
      <c r="I107" s="41">
        <v>36</v>
      </c>
      <c r="J107" s="42">
        <v>2167856</v>
      </c>
      <c r="K107" s="39">
        <v>9059380.6199999992</v>
      </c>
    </row>
    <row r="108" spans="1:11" x14ac:dyDescent="0.25">
      <c r="A108" s="29" t="s">
        <v>110</v>
      </c>
      <c r="B108" s="30">
        <v>5.6</v>
      </c>
      <c r="C108" s="30">
        <v>5.32</v>
      </c>
      <c r="D108" s="30">
        <v>5.87</v>
      </c>
      <c r="E108" s="30">
        <v>5.32</v>
      </c>
      <c r="F108" s="30">
        <v>5.33</v>
      </c>
      <c r="G108" s="30" t="s">
        <v>14</v>
      </c>
      <c r="H108" s="30">
        <v>-0.27</v>
      </c>
      <c r="I108" s="31">
        <v>48</v>
      </c>
      <c r="J108" s="40">
        <v>1978072</v>
      </c>
      <c r="K108" s="33">
        <v>10752504.359999999</v>
      </c>
    </row>
    <row r="109" spans="1:11" x14ac:dyDescent="0.25">
      <c r="A109" s="34" t="s">
        <v>111</v>
      </c>
      <c r="B109" s="35">
        <v>8.85</v>
      </c>
      <c r="C109" s="35">
        <v>8.51</v>
      </c>
      <c r="D109" s="35">
        <v>8.51</v>
      </c>
      <c r="E109" s="35">
        <v>8.41</v>
      </c>
      <c r="F109" s="36">
        <v>8.41</v>
      </c>
      <c r="G109" s="35" t="s">
        <v>14</v>
      </c>
      <c r="H109" s="36">
        <v>-0.44</v>
      </c>
      <c r="I109" s="41">
        <v>161</v>
      </c>
      <c r="J109" s="42">
        <v>34278628</v>
      </c>
      <c r="K109" s="39">
        <v>289358626.95999998</v>
      </c>
    </row>
    <row r="110" spans="1:11" x14ac:dyDescent="0.25">
      <c r="A110" s="29" t="s">
        <v>112</v>
      </c>
      <c r="B110" s="30">
        <v>160</v>
      </c>
      <c r="C110" s="30">
        <v>160.01</v>
      </c>
      <c r="D110" s="30">
        <v>160.01</v>
      </c>
      <c r="E110" s="30">
        <v>152</v>
      </c>
      <c r="F110" s="30">
        <v>152</v>
      </c>
      <c r="G110" s="30" t="s">
        <v>14</v>
      </c>
      <c r="H110" s="30">
        <v>-8</v>
      </c>
      <c r="I110" s="31">
        <v>27</v>
      </c>
      <c r="J110" s="40">
        <v>124809</v>
      </c>
      <c r="K110" s="33">
        <v>19100043.5</v>
      </c>
    </row>
    <row r="111" spans="1:11" x14ac:dyDescent="0.25">
      <c r="A111" s="43" t="s">
        <v>113</v>
      </c>
      <c r="B111" s="36">
        <v>9.7100000000000009</v>
      </c>
      <c r="C111" s="36">
        <v>9.7100000000000009</v>
      </c>
      <c r="D111" s="36">
        <v>9.7100000000000009</v>
      </c>
      <c r="E111" s="36">
        <v>9.7100000000000009</v>
      </c>
      <c r="F111" s="36">
        <v>9.7100000000000009</v>
      </c>
      <c r="G111" s="24" t="s">
        <v>15</v>
      </c>
      <c r="H111" s="36">
        <v>0</v>
      </c>
      <c r="I111" s="41">
        <v>14</v>
      </c>
      <c r="J111" s="42">
        <v>44715</v>
      </c>
      <c r="K111" s="39">
        <v>434182.65</v>
      </c>
    </row>
    <row r="112" spans="1:11" x14ac:dyDescent="0.25">
      <c r="A112" s="29" t="s">
        <v>114</v>
      </c>
      <c r="B112" s="30">
        <v>5.88</v>
      </c>
      <c r="C112" s="30">
        <v>5.59</v>
      </c>
      <c r="D112" s="30">
        <v>5.87</v>
      </c>
      <c r="E112" s="30">
        <v>5.59</v>
      </c>
      <c r="F112" s="30">
        <v>5.87</v>
      </c>
      <c r="G112" s="30" t="s">
        <v>14</v>
      </c>
      <c r="H112" s="30">
        <v>-0.01</v>
      </c>
      <c r="I112" s="31">
        <v>12</v>
      </c>
      <c r="J112" s="40">
        <v>44959</v>
      </c>
      <c r="K112" s="33">
        <v>253505.09</v>
      </c>
    </row>
    <row r="113" spans="1:11" x14ac:dyDescent="0.25">
      <c r="A113" s="43" t="s">
        <v>115</v>
      </c>
      <c r="B113" s="36">
        <v>24.51</v>
      </c>
      <c r="C113" s="36">
        <v>24.51</v>
      </c>
      <c r="D113" s="36">
        <v>25</v>
      </c>
      <c r="E113" s="36">
        <v>23.29</v>
      </c>
      <c r="F113" s="36">
        <v>25</v>
      </c>
      <c r="G113" s="36" t="s">
        <v>15</v>
      </c>
      <c r="H113" s="36">
        <v>0.49</v>
      </c>
      <c r="I113" s="41">
        <v>53</v>
      </c>
      <c r="J113" s="42">
        <v>874819</v>
      </c>
      <c r="K113" s="39">
        <v>21400350.77</v>
      </c>
    </row>
    <row r="114" spans="1:11" x14ac:dyDescent="0.25">
      <c r="A114" s="29" t="s">
        <v>116</v>
      </c>
      <c r="B114" s="30">
        <v>33.69</v>
      </c>
      <c r="C114" s="30">
        <v>32.020000000000003</v>
      </c>
      <c r="D114" s="30">
        <v>33.15</v>
      </c>
      <c r="E114" s="30">
        <v>32.01</v>
      </c>
      <c r="F114" s="30">
        <v>33.03</v>
      </c>
      <c r="G114" s="30" t="s">
        <v>14</v>
      </c>
      <c r="H114" s="30">
        <v>-0.66</v>
      </c>
      <c r="I114" s="31">
        <v>82</v>
      </c>
      <c r="J114" s="40">
        <v>2153129</v>
      </c>
      <c r="K114" s="33">
        <v>70464276.450000003</v>
      </c>
    </row>
    <row r="115" spans="1:11" x14ac:dyDescent="0.25">
      <c r="A115" s="43" t="s">
        <v>117</v>
      </c>
      <c r="B115" s="36">
        <v>46.02</v>
      </c>
      <c r="C115" s="36">
        <v>45.5</v>
      </c>
      <c r="D115" s="36">
        <v>46.5</v>
      </c>
      <c r="E115" s="36">
        <v>44.51</v>
      </c>
      <c r="F115" s="36">
        <v>45.01</v>
      </c>
      <c r="G115" s="36" t="s">
        <v>14</v>
      </c>
      <c r="H115" s="36">
        <v>-1.01</v>
      </c>
      <c r="I115" s="41">
        <v>243</v>
      </c>
      <c r="J115" s="42">
        <v>4662581</v>
      </c>
      <c r="K115" s="39">
        <v>211941373.91</v>
      </c>
    </row>
    <row r="116" spans="1:11" x14ac:dyDescent="0.25">
      <c r="A116" s="29" t="s">
        <v>118</v>
      </c>
      <c r="B116" s="30">
        <v>43</v>
      </c>
      <c r="C116" s="30">
        <v>44.75</v>
      </c>
      <c r="D116" s="30">
        <v>45.15</v>
      </c>
      <c r="E116" s="30">
        <v>43</v>
      </c>
      <c r="F116" s="30">
        <v>43.2</v>
      </c>
      <c r="G116" s="30" t="s">
        <v>15</v>
      </c>
      <c r="H116" s="30">
        <v>0.2</v>
      </c>
      <c r="I116" s="31">
        <v>648</v>
      </c>
      <c r="J116" s="40">
        <v>17914871</v>
      </c>
      <c r="K116" s="33">
        <v>791692436.66999996</v>
      </c>
    </row>
    <row r="117" spans="1:11" x14ac:dyDescent="0.25">
      <c r="A117" s="43" t="s">
        <v>119</v>
      </c>
      <c r="B117" s="36">
        <v>8.4499999999999993</v>
      </c>
      <c r="C117" s="36">
        <v>8.25</v>
      </c>
      <c r="D117" s="36">
        <v>8.4499999999999993</v>
      </c>
      <c r="E117" s="36">
        <v>8.1</v>
      </c>
      <c r="F117" s="36">
        <v>8.1</v>
      </c>
      <c r="G117" s="36" t="s">
        <v>14</v>
      </c>
      <c r="H117" s="36">
        <v>-0.35</v>
      </c>
      <c r="I117" s="41">
        <v>64</v>
      </c>
      <c r="J117" s="42">
        <v>3461742</v>
      </c>
      <c r="K117" s="39">
        <v>28413631.5</v>
      </c>
    </row>
    <row r="118" spans="1:11" x14ac:dyDescent="0.25">
      <c r="A118" s="29" t="s">
        <v>120</v>
      </c>
      <c r="B118" s="30">
        <v>5.18</v>
      </c>
      <c r="C118" s="30">
        <v>5.43</v>
      </c>
      <c r="D118" s="30">
        <v>5.43</v>
      </c>
      <c r="E118" s="30">
        <v>5</v>
      </c>
      <c r="F118" s="30">
        <v>5.39</v>
      </c>
      <c r="G118" s="30" t="s">
        <v>15</v>
      </c>
      <c r="H118" s="30">
        <v>0.21</v>
      </c>
      <c r="I118" s="31">
        <v>101</v>
      </c>
      <c r="J118" s="40">
        <v>4093854</v>
      </c>
      <c r="K118" s="33">
        <v>21284205.170000002</v>
      </c>
    </row>
    <row r="119" spans="1:11" x14ac:dyDescent="0.25">
      <c r="A119" s="43" t="s">
        <v>121</v>
      </c>
      <c r="B119" s="36">
        <v>19.260000000000002</v>
      </c>
      <c r="C119" s="36">
        <v>19.25</v>
      </c>
      <c r="D119" s="36">
        <v>19.25</v>
      </c>
      <c r="E119" s="36">
        <v>18.3</v>
      </c>
      <c r="F119" s="36">
        <v>18.55</v>
      </c>
      <c r="G119" s="24" t="s">
        <v>14</v>
      </c>
      <c r="H119" s="36">
        <v>-0.71</v>
      </c>
      <c r="I119" s="41">
        <v>122</v>
      </c>
      <c r="J119" s="42">
        <v>1141010</v>
      </c>
      <c r="K119" s="39">
        <v>21108487.77</v>
      </c>
    </row>
    <row r="120" spans="1:11" x14ac:dyDescent="0.25">
      <c r="A120" s="29" t="s">
        <v>122</v>
      </c>
      <c r="B120" s="30">
        <v>12</v>
      </c>
      <c r="C120" s="30">
        <v>12</v>
      </c>
      <c r="D120" s="30">
        <v>12</v>
      </c>
      <c r="E120" s="30">
        <v>11.61</v>
      </c>
      <c r="F120" s="30">
        <v>11.61</v>
      </c>
      <c r="G120" s="30" t="s">
        <v>14</v>
      </c>
      <c r="H120" s="30">
        <v>-0.39</v>
      </c>
      <c r="I120" s="31">
        <v>6</v>
      </c>
      <c r="J120" s="40">
        <v>71885</v>
      </c>
      <c r="K120" s="33">
        <v>854820</v>
      </c>
    </row>
    <row r="121" spans="1:11" x14ac:dyDescent="0.25">
      <c r="A121" s="34" t="s">
        <v>123</v>
      </c>
      <c r="B121" s="35">
        <v>8.5</v>
      </c>
      <c r="C121" s="35">
        <v>8.65</v>
      </c>
      <c r="D121" s="35">
        <v>8.89</v>
      </c>
      <c r="E121" s="35">
        <v>8.1</v>
      </c>
      <c r="F121" s="36">
        <v>8.11</v>
      </c>
      <c r="G121" s="35" t="s">
        <v>14</v>
      </c>
      <c r="H121" s="36">
        <v>-0.39</v>
      </c>
      <c r="I121" s="41">
        <v>95</v>
      </c>
      <c r="J121" s="42">
        <v>5605809</v>
      </c>
      <c r="K121" s="39">
        <v>47734994.789999999</v>
      </c>
    </row>
    <row r="122" spans="1:11" x14ac:dyDescent="0.25">
      <c r="A122" s="29" t="s">
        <v>124</v>
      </c>
      <c r="B122" s="30">
        <v>6.44</v>
      </c>
      <c r="C122" s="30">
        <v>6.76</v>
      </c>
      <c r="D122" s="30">
        <v>6.76</v>
      </c>
      <c r="E122" s="30">
        <v>6.3</v>
      </c>
      <c r="F122" s="30">
        <v>6.4</v>
      </c>
      <c r="G122" s="30" t="s">
        <v>14</v>
      </c>
      <c r="H122" s="30">
        <v>-0.04</v>
      </c>
      <c r="I122" s="31">
        <v>91</v>
      </c>
      <c r="J122" s="40">
        <v>2165179</v>
      </c>
      <c r="K122" s="33">
        <v>14276424.42</v>
      </c>
    </row>
    <row r="123" spans="1:11" x14ac:dyDescent="0.25">
      <c r="A123" s="43" t="s">
        <v>125</v>
      </c>
      <c r="B123" s="36">
        <v>10.1</v>
      </c>
      <c r="C123" s="36">
        <v>10.1</v>
      </c>
      <c r="D123" s="36">
        <v>10.199999999999999</v>
      </c>
      <c r="E123" s="36">
        <v>9.6</v>
      </c>
      <c r="F123" s="36">
        <v>9.6</v>
      </c>
      <c r="G123" s="24" t="s">
        <v>14</v>
      </c>
      <c r="H123" s="36">
        <v>-0.5</v>
      </c>
      <c r="I123" s="41">
        <v>24</v>
      </c>
      <c r="J123" s="42">
        <v>747340</v>
      </c>
      <c r="K123" s="39">
        <v>7470018</v>
      </c>
    </row>
    <row r="124" spans="1:11" x14ac:dyDescent="0.25">
      <c r="A124" s="29" t="s">
        <v>126</v>
      </c>
      <c r="B124" s="30">
        <v>4.12</v>
      </c>
      <c r="C124" s="30">
        <v>4</v>
      </c>
      <c r="D124" s="30">
        <v>4.09</v>
      </c>
      <c r="E124" s="30">
        <v>3.92</v>
      </c>
      <c r="F124" s="30">
        <v>4</v>
      </c>
      <c r="G124" s="30" t="s">
        <v>14</v>
      </c>
      <c r="H124" s="30">
        <v>-0.12</v>
      </c>
      <c r="I124" s="31">
        <v>25</v>
      </c>
      <c r="J124" s="40">
        <v>1034978</v>
      </c>
      <c r="K124" s="33">
        <v>4143500.35</v>
      </c>
    </row>
    <row r="125" spans="1:11" x14ac:dyDescent="0.25">
      <c r="A125" s="43" t="s">
        <v>127</v>
      </c>
      <c r="B125" s="36">
        <v>1.32</v>
      </c>
      <c r="C125" s="36">
        <v>1.26</v>
      </c>
      <c r="D125" s="36">
        <v>1.26</v>
      </c>
      <c r="E125" s="36">
        <v>1.26</v>
      </c>
      <c r="F125" s="36">
        <v>1.26</v>
      </c>
      <c r="G125" s="24" t="s">
        <v>14</v>
      </c>
      <c r="H125" s="36">
        <v>-0.06</v>
      </c>
      <c r="I125" s="41">
        <v>1</v>
      </c>
      <c r="J125" s="42">
        <v>360</v>
      </c>
      <c r="K125" s="39">
        <v>453.6</v>
      </c>
    </row>
    <row r="126" spans="1:11" x14ac:dyDescent="0.25">
      <c r="A126" s="29" t="s">
        <v>128</v>
      </c>
      <c r="B126" s="30">
        <v>6.9</v>
      </c>
      <c r="C126" s="30">
        <v>6.8</v>
      </c>
      <c r="D126" s="30">
        <v>6.8</v>
      </c>
      <c r="E126" s="30">
        <v>6.56</v>
      </c>
      <c r="F126" s="30">
        <v>6.56</v>
      </c>
      <c r="G126" s="30" t="s">
        <v>14</v>
      </c>
      <c r="H126" s="30">
        <v>-0.34</v>
      </c>
      <c r="I126" s="31">
        <v>28</v>
      </c>
      <c r="J126" s="40">
        <v>455655</v>
      </c>
      <c r="K126" s="33">
        <v>2997670.8</v>
      </c>
    </row>
    <row r="127" spans="1:11" x14ac:dyDescent="0.25">
      <c r="A127" s="34" t="s">
        <v>129</v>
      </c>
      <c r="B127" s="35">
        <v>3.95</v>
      </c>
      <c r="C127" s="35">
        <v>3.76</v>
      </c>
      <c r="D127" s="35">
        <v>3.78</v>
      </c>
      <c r="E127" s="35">
        <v>3.76</v>
      </c>
      <c r="F127" s="36">
        <v>3.76</v>
      </c>
      <c r="G127" s="35" t="s">
        <v>14</v>
      </c>
      <c r="H127" s="36">
        <v>-0.19</v>
      </c>
      <c r="I127" s="41">
        <v>11</v>
      </c>
      <c r="J127" s="42">
        <v>253925</v>
      </c>
      <c r="K127" s="39">
        <v>954908</v>
      </c>
    </row>
    <row r="128" spans="1:11" x14ac:dyDescent="0.25">
      <c r="A128" s="29" t="s">
        <v>130</v>
      </c>
      <c r="B128" s="30">
        <v>66.98</v>
      </c>
      <c r="C128" s="30">
        <v>65</v>
      </c>
      <c r="D128" s="30">
        <v>67.400000000000006</v>
      </c>
      <c r="E128" s="30">
        <v>65</v>
      </c>
      <c r="F128" s="30">
        <v>67</v>
      </c>
      <c r="G128" s="30" t="s">
        <v>15</v>
      </c>
      <c r="H128" s="30">
        <v>0.02</v>
      </c>
      <c r="I128" s="31">
        <v>95</v>
      </c>
      <c r="J128" s="40">
        <v>1006670</v>
      </c>
      <c r="K128" s="33">
        <v>67094090.32</v>
      </c>
    </row>
    <row r="129" spans="1:11" x14ac:dyDescent="0.25">
      <c r="A129" s="43" t="s">
        <v>131</v>
      </c>
      <c r="B129" s="36">
        <v>8.3000000000000007</v>
      </c>
      <c r="C129" s="36">
        <v>8.4499999999999993</v>
      </c>
      <c r="D129" s="36">
        <v>8.6999999999999993</v>
      </c>
      <c r="E129" s="36">
        <v>8.31</v>
      </c>
      <c r="F129" s="36">
        <v>8.41</v>
      </c>
      <c r="G129" s="24" t="s">
        <v>15</v>
      </c>
      <c r="H129" s="36">
        <v>0.11</v>
      </c>
      <c r="I129" s="41">
        <v>36</v>
      </c>
      <c r="J129" s="42">
        <v>356798</v>
      </c>
      <c r="K129" s="39">
        <v>3039388.95</v>
      </c>
    </row>
    <row r="130" spans="1:11" x14ac:dyDescent="0.25">
      <c r="A130" s="29" t="s">
        <v>132</v>
      </c>
      <c r="B130" s="30">
        <v>9.73</v>
      </c>
      <c r="C130" s="30">
        <v>9.73</v>
      </c>
      <c r="D130" s="30">
        <v>9.9</v>
      </c>
      <c r="E130" s="30">
        <v>9.51</v>
      </c>
      <c r="F130" s="30">
        <v>9.58</v>
      </c>
      <c r="G130" s="30" t="s">
        <v>14</v>
      </c>
      <c r="H130" s="30">
        <v>-0.15</v>
      </c>
      <c r="I130" s="31">
        <v>414</v>
      </c>
      <c r="J130" s="40">
        <v>17516077</v>
      </c>
      <c r="K130" s="33">
        <v>168621755.13</v>
      </c>
    </row>
    <row r="131" spans="1:11" x14ac:dyDescent="0.25">
      <c r="A131" s="34" t="s">
        <v>133</v>
      </c>
      <c r="B131" s="35">
        <v>1.25</v>
      </c>
      <c r="C131" s="35">
        <v>1.25</v>
      </c>
      <c r="D131" s="35">
        <v>1.25</v>
      </c>
      <c r="E131" s="35">
        <v>1.25</v>
      </c>
      <c r="F131" s="36">
        <v>1.25</v>
      </c>
      <c r="G131" s="35" t="s">
        <v>15</v>
      </c>
      <c r="H131" s="36">
        <v>0</v>
      </c>
      <c r="I131" s="41">
        <v>1</v>
      </c>
      <c r="J131" s="42">
        <v>2025</v>
      </c>
      <c r="K131" s="39">
        <v>2531.25</v>
      </c>
    </row>
    <row r="132" spans="1:11" x14ac:dyDescent="0.25">
      <c r="A132" s="29" t="s">
        <v>134</v>
      </c>
      <c r="B132" s="30">
        <v>59.5</v>
      </c>
      <c r="C132" s="30">
        <v>59</v>
      </c>
      <c r="D132" s="30">
        <v>59.5</v>
      </c>
      <c r="E132" s="30">
        <v>58.5</v>
      </c>
      <c r="F132" s="30">
        <v>58.5</v>
      </c>
      <c r="G132" s="30" t="s">
        <v>14</v>
      </c>
      <c r="H132" s="30">
        <v>-1</v>
      </c>
      <c r="I132" s="31">
        <v>411</v>
      </c>
      <c r="J132" s="40">
        <v>5907325</v>
      </c>
      <c r="K132" s="33">
        <v>348283941.44</v>
      </c>
    </row>
    <row r="133" spans="1:11" x14ac:dyDescent="0.25">
      <c r="I133" s="47">
        <f>SUM(I8:I132)</f>
        <v>13096</v>
      </c>
      <c r="J133" s="47">
        <f>SUM(J8:J132)</f>
        <v>728319467</v>
      </c>
      <c r="K133" s="47">
        <f>SUM(K8:K132)</f>
        <v>12175150406.17</v>
      </c>
    </row>
    <row r="134" spans="1:11" x14ac:dyDescent="0.25">
      <c r="A134" s="48" t="s">
        <v>135</v>
      </c>
      <c r="B134" s="49"/>
      <c r="C134" s="49"/>
      <c r="D134" s="49"/>
      <c r="E134" s="49"/>
      <c r="J134" s="50"/>
    </row>
    <row r="135" spans="1:11" x14ac:dyDescent="0.25">
      <c r="I135" s="50"/>
      <c r="J135" s="50"/>
      <c r="K135" s="50"/>
    </row>
  </sheetData>
  <sheetProtection password="DD03" sheet="1" objects="1" scenarios="1"/>
  <mergeCells count="1">
    <mergeCell ref="F2:I2"/>
  </mergeCells>
  <phoneticPr fontId="3" type="noConversion"/>
  <pageMargins left="0.3" right="0.42" top="0.24" bottom="0.11" header="0.13" footer="0.05"/>
  <pageSetup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57"/>
  </sheetPr>
  <dimension ref="B1:F153"/>
  <sheetViews>
    <sheetView topLeftCell="A13" workbookViewId="0">
      <selection activeCell="B74" sqref="B74:E116"/>
    </sheetView>
  </sheetViews>
  <sheetFormatPr defaultRowHeight="12.75" x14ac:dyDescent="0.2"/>
  <cols>
    <col min="1" max="1" width="7.28515625" customWidth="1"/>
    <col min="2" max="2" width="22.140625" customWidth="1"/>
    <col min="3" max="3" width="23.5703125" customWidth="1"/>
    <col min="4" max="4" width="25.140625" customWidth="1"/>
    <col min="5" max="5" width="25.5703125" customWidth="1"/>
  </cols>
  <sheetData>
    <row r="1" spans="2:6" ht="23.25" x14ac:dyDescent="0.35">
      <c r="B1" s="51" t="s">
        <v>136</v>
      </c>
      <c r="C1" s="52"/>
      <c r="D1" s="52"/>
      <c r="E1" s="52"/>
    </row>
    <row r="2" spans="2:6" ht="15" x14ac:dyDescent="0.25">
      <c r="B2" s="53"/>
      <c r="C2" s="53"/>
      <c r="D2" s="53"/>
      <c r="E2" s="54"/>
    </row>
    <row r="3" spans="2:6" ht="21" x14ac:dyDescent="0.35">
      <c r="B3" s="55" t="s">
        <v>451</v>
      </c>
      <c r="C3" s="55"/>
      <c r="D3" s="55"/>
      <c r="E3" s="56"/>
      <c r="F3" s="57"/>
    </row>
    <row r="5" spans="2:6" ht="15.75" x14ac:dyDescent="0.25">
      <c r="B5" s="58"/>
      <c r="C5" s="59">
        <v>39241</v>
      </c>
      <c r="D5" s="59">
        <v>39248</v>
      </c>
      <c r="E5" s="60" t="s">
        <v>137</v>
      </c>
    </row>
    <row r="6" spans="2:6" ht="15.75" x14ac:dyDescent="0.25">
      <c r="B6" s="61" t="s">
        <v>2</v>
      </c>
      <c r="C6" s="62" t="s">
        <v>3</v>
      </c>
      <c r="D6" s="62" t="s">
        <v>3</v>
      </c>
      <c r="E6" s="62" t="s">
        <v>138</v>
      </c>
    </row>
    <row r="7" spans="2:6" ht="15.75" x14ac:dyDescent="0.25">
      <c r="B7" s="63" t="s">
        <v>72</v>
      </c>
      <c r="C7" s="36">
        <v>3.7</v>
      </c>
      <c r="D7" s="36">
        <v>4.7</v>
      </c>
      <c r="E7" s="64">
        <v>0.27027027027027023</v>
      </c>
    </row>
    <row r="8" spans="2:6" ht="15.75" x14ac:dyDescent="0.25">
      <c r="B8" s="61" t="s">
        <v>20</v>
      </c>
      <c r="C8" s="30">
        <v>4.5599999999999996</v>
      </c>
      <c r="D8" s="30">
        <v>5.77</v>
      </c>
      <c r="E8" s="65">
        <v>0.26535087719298245</v>
      </c>
    </row>
    <row r="9" spans="2:6" ht="15.75" x14ac:dyDescent="0.25">
      <c r="B9" s="63" t="s">
        <v>69</v>
      </c>
      <c r="C9" s="36">
        <v>2.79</v>
      </c>
      <c r="D9" s="36">
        <v>3.53</v>
      </c>
      <c r="E9" s="64">
        <v>0.26523297491039416</v>
      </c>
    </row>
    <row r="10" spans="2:6" ht="15.75" x14ac:dyDescent="0.25">
      <c r="B10" s="61" t="s">
        <v>75</v>
      </c>
      <c r="C10" s="30">
        <v>4.3</v>
      </c>
      <c r="D10" s="30">
        <v>5.44</v>
      </c>
      <c r="E10" s="65">
        <v>0.26511627906976759</v>
      </c>
    </row>
    <row r="11" spans="2:6" ht="15.75" x14ac:dyDescent="0.25">
      <c r="B11" s="63" t="s">
        <v>29</v>
      </c>
      <c r="C11" s="36">
        <v>2.54</v>
      </c>
      <c r="D11" s="36">
        <v>3.21</v>
      </c>
      <c r="E11" s="64">
        <v>0.26377952755905509</v>
      </c>
    </row>
    <row r="12" spans="2:6" ht="15.75" x14ac:dyDescent="0.25">
      <c r="B12" s="61" t="s">
        <v>40</v>
      </c>
      <c r="C12" s="30">
        <v>1.81</v>
      </c>
      <c r="D12" s="30">
        <v>2.2799999999999998</v>
      </c>
      <c r="E12" s="65">
        <v>0.25966850828729265</v>
      </c>
    </row>
    <row r="13" spans="2:6" ht="15.75" x14ac:dyDescent="0.25">
      <c r="B13" s="63" t="s">
        <v>120</v>
      </c>
      <c r="C13" s="36">
        <v>4.28</v>
      </c>
      <c r="D13" s="36">
        <v>5.39</v>
      </c>
      <c r="E13" s="64">
        <v>0.2593457943925232</v>
      </c>
    </row>
    <row r="14" spans="2:6" ht="15.75" x14ac:dyDescent="0.25">
      <c r="B14" s="61" t="s">
        <v>92</v>
      </c>
      <c r="C14" s="30">
        <v>3.8</v>
      </c>
      <c r="D14" s="30">
        <v>4.76</v>
      </c>
      <c r="E14" s="65">
        <v>0.25263157894736843</v>
      </c>
    </row>
    <row r="15" spans="2:6" ht="15.75" x14ac:dyDescent="0.25">
      <c r="B15" s="63" t="s">
        <v>83</v>
      </c>
      <c r="C15" s="36">
        <v>29</v>
      </c>
      <c r="D15" s="36">
        <v>35.340000000000003</v>
      </c>
      <c r="E15" s="64">
        <v>0.21862068965517253</v>
      </c>
    </row>
    <row r="16" spans="2:6" ht="15.75" x14ac:dyDescent="0.25">
      <c r="B16" s="61" t="s">
        <v>62</v>
      </c>
      <c r="C16" s="30">
        <v>4.5199999999999996</v>
      </c>
      <c r="D16" s="30">
        <v>5.47</v>
      </c>
      <c r="E16" s="65">
        <v>0.21017699115044253</v>
      </c>
    </row>
    <row r="17" spans="2:5" ht="15.75" x14ac:dyDescent="0.25">
      <c r="B17" s="63" t="s">
        <v>46</v>
      </c>
      <c r="C17" s="36">
        <v>16.54</v>
      </c>
      <c r="D17" s="36">
        <v>19.98</v>
      </c>
      <c r="E17" s="64">
        <v>0.20798065296251519</v>
      </c>
    </row>
    <row r="18" spans="2:5" ht="15.75" x14ac:dyDescent="0.25">
      <c r="B18" s="61" t="s">
        <v>19</v>
      </c>
      <c r="C18" s="30">
        <v>2.2200000000000002</v>
      </c>
      <c r="D18" s="30">
        <v>2.68</v>
      </c>
      <c r="E18" s="65">
        <v>0.20720720720720717</v>
      </c>
    </row>
    <row r="19" spans="2:5" ht="15.75" x14ac:dyDescent="0.25">
      <c r="B19" s="63" t="s">
        <v>38</v>
      </c>
      <c r="C19" s="36">
        <v>4.2300000000000004</v>
      </c>
      <c r="D19" s="36">
        <v>5.0999999999999996</v>
      </c>
      <c r="E19" s="64">
        <v>0.20567375886524802</v>
      </c>
    </row>
    <row r="20" spans="2:5" ht="15.75" x14ac:dyDescent="0.25">
      <c r="B20" s="61" t="s">
        <v>79</v>
      </c>
      <c r="C20" s="30">
        <v>13.46</v>
      </c>
      <c r="D20" s="30">
        <v>16.2</v>
      </c>
      <c r="E20" s="65">
        <v>0.20356612184249614</v>
      </c>
    </row>
    <row r="21" spans="2:5" ht="15.75" x14ac:dyDescent="0.25">
      <c r="B21" s="63" t="s">
        <v>124</v>
      </c>
      <c r="C21" s="36">
        <v>5.32</v>
      </c>
      <c r="D21" s="36">
        <v>6.4</v>
      </c>
      <c r="E21" s="64">
        <v>0.20300751879699247</v>
      </c>
    </row>
    <row r="22" spans="2:5" ht="15.75" x14ac:dyDescent="0.25">
      <c r="B22" s="61" t="s">
        <v>63</v>
      </c>
      <c r="C22" s="30">
        <v>0.66</v>
      </c>
      <c r="D22" s="30">
        <v>0.78</v>
      </c>
      <c r="E22" s="65">
        <v>0.1818181818181818</v>
      </c>
    </row>
    <row r="23" spans="2:5" ht="15.75" x14ac:dyDescent="0.25">
      <c r="B23" s="63" t="s">
        <v>60</v>
      </c>
      <c r="C23" s="36">
        <v>0.56999999999999995</v>
      </c>
      <c r="D23" s="36">
        <v>0.67</v>
      </c>
      <c r="E23" s="64">
        <v>0.17543859649122825</v>
      </c>
    </row>
    <row r="24" spans="2:5" ht="15.75" x14ac:dyDescent="0.25">
      <c r="B24" s="61" t="s">
        <v>64</v>
      </c>
      <c r="C24" s="30">
        <v>32.28</v>
      </c>
      <c r="D24" s="30">
        <v>37.61</v>
      </c>
      <c r="E24" s="65">
        <v>0.16511771995043364</v>
      </c>
    </row>
    <row r="25" spans="2:5" ht="15.75" x14ac:dyDescent="0.25">
      <c r="B25" s="63" t="s">
        <v>103</v>
      </c>
      <c r="C25" s="36">
        <v>7</v>
      </c>
      <c r="D25" s="36">
        <v>8.15</v>
      </c>
      <c r="E25" s="64">
        <v>0.16428571428571434</v>
      </c>
    </row>
    <row r="26" spans="2:5" ht="15.75" x14ac:dyDescent="0.25">
      <c r="B26" s="61" t="s">
        <v>52</v>
      </c>
      <c r="C26" s="30">
        <v>150</v>
      </c>
      <c r="D26" s="30">
        <v>173.25</v>
      </c>
      <c r="E26" s="65">
        <v>0.155</v>
      </c>
    </row>
    <row r="27" spans="2:5" ht="15.75" x14ac:dyDescent="0.25">
      <c r="B27" s="63" t="s">
        <v>76</v>
      </c>
      <c r="C27" s="36">
        <v>4.46</v>
      </c>
      <c r="D27" s="36">
        <v>5.13</v>
      </c>
      <c r="E27" s="64">
        <v>0.15022421524663676</v>
      </c>
    </row>
    <row r="28" spans="2:5" ht="15.75" x14ac:dyDescent="0.25">
      <c r="B28" s="61" t="s">
        <v>41</v>
      </c>
      <c r="C28" s="30">
        <v>4.18</v>
      </c>
      <c r="D28" s="30">
        <v>4.75</v>
      </c>
      <c r="E28" s="65">
        <v>0.13636363636363644</v>
      </c>
    </row>
    <row r="29" spans="2:5" ht="15.75" x14ac:dyDescent="0.25">
      <c r="B29" s="63" t="s">
        <v>100</v>
      </c>
      <c r="C29" s="36">
        <v>26.5</v>
      </c>
      <c r="D29" s="36">
        <v>30</v>
      </c>
      <c r="E29" s="64">
        <v>0.13207547169811321</v>
      </c>
    </row>
    <row r="30" spans="2:5" ht="15.75" x14ac:dyDescent="0.25">
      <c r="B30" s="61" t="s">
        <v>23</v>
      </c>
      <c r="C30" s="30">
        <v>0.46</v>
      </c>
      <c r="D30" s="30">
        <v>0.52</v>
      </c>
      <c r="E30" s="65">
        <v>0.13043478260869565</v>
      </c>
    </row>
    <row r="31" spans="2:5" ht="15.75" x14ac:dyDescent="0.25">
      <c r="B31" s="63" t="s">
        <v>33</v>
      </c>
      <c r="C31" s="36">
        <v>8.02</v>
      </c>
      <c r="D31" s="36">
        <v>8.99</v>
      </c>
      <c r="E31" s="64">
        <v>0.12094763092269335</v>
      </c>
    </row>
    <row r="32" spans="2:5" ht="15.75" x14ac:dyDescent="0.25">
      <c r="B32" s="61" t="s">
        <v>97</v>
      </c>
      <c r="C32" s="30">
        <v>28.55</v>
      </c>
      <c r="D32" s="30">
        <v>32</v>
      </c>
      <c r="E32" s="65">
        <v>0.12084063047285461</v>
      </c>
    </row>
    <row r="33" spans="2:5" ht="15.75" x14ac:dyDescent="0.25">
      <c r="B33" s="63" t="s">
        <v>68</v>
      </c>
      <c r="C33" s="36">
        <v>1.21</v>
      </c>
      <c r="D33" s="36">
        <v>1.33</v>
      </c>
      <c r="E33" s="64">
        <v>9.917355371900835E-2</v>
      </c>
    </row>
    <row r="34" spans="2:5" ht="15.75" x14ac:dyDescent="0.25">
      <c r="B34" s="61" t="s">
        <v>94</v>
      </c>
      <c r="C34" s="30">
        <v>5.46</v>
      </c>
      <c r="D34" s="30">
        <v>6</v>
      </c>
      <c r="E34" s="65">
        <v>9.8901098901098911E-2</v>
      </c>
    </row>
    <row r="35" spans="2:5" ht="15.75" x14ac:dyDescent="0.25">
      <c r="B35" s="63" t="s">
        <v>34</v>
      </c>
      <c r="C35" s="36">
        <v>32.049999999999997</v>
      </c>
      <c r="D35" s="36">
        <v>35.200000000000003</v>
      </c>
      <c r="E35" s="64">
        <v>9.8283931357254481E-2</v>
      </c>
    </row>
    <row r="36" spans="2:5" ht="15.75" x14ac:dyDescent="0.25">
      <c r="B36" s="61" t="s">
        <v>105</v>
      </c>
      <c r="C36" s="30">
        <v>4.18</v>
      </c>
      <c r="D36" s="30">
        <v>4.59</v>
      </c>
      <c r="E36" s="65">
        <v>9.8086124401913916E-2</v>
      </c>
    </row>
    <row r="37" spans="2:5" ht="15.75" x14ac:dyDescent="0.25">
      <c r="B37" s="63" t="s">
        <v>93</v>
      </c>
      <c r="C37" s="36">
        <v>15</v>
      </c>
      <c r="D37" s="36">
        <v>16.420000000000002</v>
      </c>
      <c r="E37" s="64">
        <v>9.4666666666666774E-2</v>
      </c>
    </row>
    <row r="38" spans="2:5" ht="15.75" x14ac:dyDescent="0.25">
      <c r="B38" s="61" t="s">
        <v>118</v>
      </c>
      <c r="C38" s="30">
        <v>39.479999999999997</v>
      </c>
      <c r="D38" s="30">
        <v>43.2</v>
      </c>
      <c r="E38" s="65">
        <v>9.4224924012158207E-2</v>
      </c>
    </row>
    <row r="39" spans="2:5" ht="15.75" x14ac:dyDescent="0.25">
      <c r="B39" s="63" t="s">
        <v>25</v>
      </c>
      <c r="C39" s="36">
        <v>4.5999999999999996</v>
      </c>
      <c r="D39" s="36">
        <v>5.03</v>
      </c>
      <c r="E39" s="64">
        <v>9.3478260869565358E-2</v>
      </c>
    </row>
    <row r="40" spans="2:5" ht="15.75" x14ac:dyDescent="0.25">
      <c r="B40" s="61" t="s">
        <v>78</v>
      </c>
      <c r="C40" s="30">
        <v>0.98</v>
      </c>
      <c r="D40" s="30">
        <v>1.07</v>
      </c>
      <c r="E40" s="65">
        <v>9.1836734693877639E-2</v>
      </c>
    </row>
    <row r="41" spans="2:5" ht="15.75" x14ac:dyDescent="0.25">
      <c r="B41" s="63" t="s">
        <v>17</v>
      </c>
      <c r="C41" s="36">
        <v>5.51</v>
      </c>
      <c r="D41" s="36">
        <v>6.01</v>
      </c>
      <c r="E41" s="64">
        <v>9.0744101633393831E-2</v>
      </c>
    </row>
    <row r="42" spans="2:5" ht="15.75" x14ac:dyDescent="0.25">
      <c r="B42" s="61" t="s">
        <v>86</v>
      </c>
      <c r="C42" s="30">
        <v>39.01</v>
      </c>
      <c r="D42" s="30">
        <v>42.51</v>
      </c>
      <c r="E42" s="65">
        <v>8.9720584465521669E-2</v>
      </c>
    </row>
    <row r="43" spans="2:5" ht="15.75" x14ac:dyDescent="0.25">
      <c r="B43" s="63" t="s">
        <v>73</v>
      </c>
      <c r="C43" s="36">
        <v>8.65</v>
      </c>
      <c r="D43" s="36">
        <v>9.34</v>
      </c>
      <c r="E43" s="64">
        <v>7.9768786127167562E-2</v>
      </c>
    </row>
    <row r="44" spans="2:5" ht="15.75" x14ac:dyDescent="0.25">
      <c r="B44" s="61" t="s">
        <v>101</v>
      </c>
      <c r="C44" s="30">
        <v>3.81</v>
      </c>
      <c r="D44" s="30">
        <v>4.0999999999999996</v>
      </c>
      <c r="E44" s="65">
        <v>7.611548556430435E-2</v>
      </c>
    </row>
    <row r="45" spans="2:5" ht="15.75" x14ac:dyDescent="0.25">
      <c r="B45" s="63" t="s">
        <v>54</v>
      </c>
      <c r="C45" s="36">
        <v>14</v>
      </c>
      <c r="D45" s="36">
        <v>14.99</v>
      </c>
      <c r="E45" s="64">
        <v>7.071428571428573E-2</v>
      </c>
    </row>
    <row r="46" spans="2:5" ht="15.75" x14ac:dyDescent="0.25">
      <c r="B46" s="61" t="s">
        <v>77</v>
      </c>
      <c r="C46" s="30">
        <v>7</v>
      </c>
      <c r="D46" s="30">
        <v>7.45</v>
      </c>
      <c r="E46" s="65">
        <v>6.4285714285714307E-2</v>
      </c>
    </row>
    <row r="47" spans="2:5" ht="15.75" x14ac:dyDescent="0.25">
      <c r="B47" s="63" t="s">
        <v>44</v>
      </c>
      <c r="C47" s="36">
        <v>9.15</v>
      </c>
      <c r="D47" s="36">
        <v>9.69</v>
      </c>
      <c r="E47" s="64">
        <v>5.9016393442622855E-2</v>
      </c>
    </row>
    <row r="48" spans="2:5" ht="15.75" x14ac:dyDescent="0.25">
      <c r="B48" s="61" t="s">
        <v>82</v>
      </c>
      <c r="C48" s="30">
        <v>170</v>
      </c>
      <c r="D48" s="30">
        <v>180</v>
      </c>
      <c r="E48" s="65">
        <v>5.8823529411764705E-2</v>
      </c>
    </row>
    <row r="49" spans="2:5" ht="15.75" x14ac:dyDescent="0.25">
      <c r="B49" s="63" t="s">
        <v>132</v>
      </c>
      <c r="C49" s="36">
        <v>9.0500000000000007</v>
      </c>
      <c r="D49" s="36">
        <v>9.58</v>
      </c>
      <c r="E49" s="64">
        <v>5.8563535911602134E-2</v>
      </c>
    </row>
    <row r="50" spans="2:5" ht="15.75" x14ac:dyDescent="0.25">
      <c r="B50" s="61" t="s">
        <v>32</v>
      </c>
      <c r="C50" s="30">
        <v>9.4499999999999993</v>
      </c>
      <c r="D50" s="30">
        <v>10</v>
      </c>
      <c r="E50" s="65">
        <v>5.8201058201058281E-2</v>
      </c>
    </row>
    <row r="51" spans="2:5" ht="15.75" x14ac:dyDescent="0.25">
      <c r="B51" s="63" t="s">
        <v>56</v>
      </c>
      <c r="C51" s="36">
        <v>2.2999999999999998</v>
      </c>
      <c r="D51" s="36">
        <v>2.4300000000000002</v>
      </c>
      <c r="E51" s="64">
        <v>5.6521739130434935E-2</v>
      </c>
    </row>
    <row r="52" spans="2:5" ht="15.75" x14ac:dyDescent="0.25">
      <c r="B52" s="61" t="s">
        <v>30</v>
      </c>
      <c r="C52" s="30">
        <v>58.8</v>
      </c>
      <c r="D52" s="30">
        <v>62.02</v>
      </c>
      <c r="E52" s="65">
        <v>5.4761904761904866E-2</v>
      </c>
    </row>
    <row r="53" spans="2:5" ht="15.75" x14ac:dyDescent="0.25">
      <c r="B53" s="63" t="s">
        <v>74</v>
      </c>
      <c r="C53" s="36">
        <v>3.52</v>
      </c>
      <c r="D53" s="36">
        <v>3.71</v>
      </c>
      <c r="E53" s="64">
        <v>5.3977272727272714E-2</v>
      </c>
    </row>
    <row r="54" spans="2:5" ht="15.75" x14ac:dyDescent="0.25">
      <c r="B54" s="61" t="s">
        <v>47</v>
      </c>
      <c r="C54" s="30">
        <v>8.5500000000000007</v>
      </c>
      <c r="D54" s="30">
        <v>9</v>
      </c>
      <c r="E54" s="65">
        <v>5.2631578947368335E-2</v>
      </c>
    </row>
    <row r="55" spans="2:5" ht="15.75" x14ac:dyDescent="0.25">
      <c r="B55" s="63" t="s">
        <v>88</v>
      </c>
      <c r="C55" s="36">
        <v>4.25</v>
      </c>
      <c r="D55" s="36">
        <v>4.45</v>
      </c>
      <c r="E55" s="64">
        <v>4.7058823529411806E-2</v>
      </c>
    </row>
    <row r="56" spans="2:5" ht="15.75" x14ac:dyDescent="0.25">
      <c r="B56" s="61" t="s">
        <v>109</v>
      </c>
      <c r="C56" s="30">
        <v>3.99</v>
      </c>
      <c r="D56" s="30">
        <v>4.17</v>
      </c>
      <c r="E56" s="65">
        <v>4.5112781954887146E-2</v>
      </c>
    </row>
    <row r="57" spans="2:5" ht="15.75" x14ac:dyDescent="0.25">
      <c r="B57" s="63" t="s">
        <v>95</v>
      </c>
      <c r="C57" s="36">
        <v>3</v>
      </c>
      <c r="D57" s="36">
        <v>3.13</v>
      </c>
      <c r="E57" s="64">
        <v>4.33333333333333E-2</v>
      </c>
    </row>
    <row r="58" spans="2:5" ht="15.75" x14ac:dyDescent="0.25">
      <c r="B58" s="61" t="s">
        <v>81</v>
      </c>
      <c r="C58" s="30">
        <v>4.8600000000000003</v>
      </c>
      <c r="D58" s="30">
        <v>5.0599999999999996</v>
      </c>
      <c r="E58" s="65">
        <v>4.1152263374485451E-2</v>
      </c>
    </row>
    <row r="59" spans="2:5" ht="15.75" x14ac:dyDescent="0.25">
      <c r="B59" s="63" t="s">
        <v>98</v>
      </c>
      <c r="C59" s="36">
        <v>35</v>
      </c>
      <c r="D59" s="36">
        <v>36.200000000000003</v>
      </c>
      <c r="E59" s="64">
        <v>3.4285714285714364E-2</v>
      </c>
    </row>
    <row r="60" spans="2:5" ht="15.75" x14ac:dyDescent="0.25">
      <c r="B60" s="61" t="s">
        <v>67</v>
      </c>
      <c r="C60" s="30">
        <v>26.99</v>
      </c>
      <c r="D60" s="30">
        <v>27.9</v>
      </c>
      <c r="E60" s="65">
        <v>3.3716191181919236E-2</v>
      </c>
    </row>
    <row r="61" spans="2:5" ht="15.75" x14ac:dyDescent="0.25">
      <c r="B61" s="63" t="s">
        <v>65</v>
      </c>
      <c r="C61" s="36">
        <v>126.05</v>
      </c>
      <c r="D61" s="36">
        <v>130</v>
      </c>
      <c r="E61" s="64">
        <v>3.1336771122570432E-2</v>
      </c>
    </row>
    <row r="62" spans="2:5" ht="15.75" x14ac:dyDescent="0.25">
      <c r="B62" s="61" t="s">
        <v>16</v>
      </c>
      <c r="C62" s="30">
        <v>3.9</v>
      </c>
      <c r="D62" s="30">
        <v>3.99</v>
      </c>
      <c r="E62" s="65">
        <v>2.3076923076923155E-2</v>
      </c>
    </row>
    <row r="63" spans="2:5" ht="15.75" x14ac:dyDescent="0.25">
      <c r="B63" s="63" t="s">
        <v>13</v>
      </c>
      <c r="C63" s="36">
        <v>49.01</v>
      </c>
      <c r="D63" s="36">
        <v>50</v>
      </c>
      <c r="E63" s="64">
        <v>2.0199959192001675E-2</v>
      </c>
    </row>
    <row r="64" spans="2:5" ht="15.75" x14ac:dyDescent="0.25">
      <c r="B64" s="61" t="s">
        <v>121</v>
      </c>
      <c r="C64" s="30">
        <v>18.21</v>
      </c>
      <c r="D64" s="30">
        <v>18.55</v>
      </c>
      <c r="E64" s="65">
        <v>1.8671059857221298E-2</v>
      </c>
    </row>
    <row r="65" spans="2:5" ht="15.75" x14ac:dyDescent="0.25">
      <c r="B65" s="63" t="s">
        <v>71</v>
      </c>
      <c r="C65" s="36">
        <v>63.71</v>
      </c>
      <c r="D65" s="36">
        <v>64.86</v>
      </c>
      <c r="E65" s="64">
        <v>1.8050541516245466E-2</v>
      </c>
    </row>
    <row r="66" spans="2:5" ht="15.75" x14ac:dyDescent="0.25">
      <c r="B66" s="61" t="s">
        <v>128</v>
      </c>
      <c r="C66" s="30">
        <v>6.48</v>
      </c>
      <c r="D66" s="30">
        <v>6.56</v>
      </c>
      <c r="E66" s="65">
        <v>1.2345679012345552E-2</v>
      </c>
    </row>
    <row r="67" spans="2:5" ht="15.75" x14ac:dyDescent="0.25">
      <c r="B67" s="63"/>
      <c r="C67" s="36"/>
      <c r="D67" s="36"/>
      <c r="E67" s="64"/>
    </row>
    <row r="68" spans="2:5" ht="15.75" x14ac:dyDescent="0.25">
      <c r="B68" s="66"/>
      <c r="C68" s="67"/>
      <c r="D68" s="67"/>
      <c r="E68" s="68"/>
    </row>
    <row r="69" spans="2:5" ht="15.75" x14ac:dyDescent="0.25">
      <c r="B69" s="66"/>
      <c r="C69" s="67"/>
      <c r="D69" s="67"/>
      <c r="E69" s="68"/>
    </row>
    <row r="70" spans="2:5" ht="21" x14ac:dyDescent="0.35">
      <c r="B70" s="55" t="s">
        <v>498</v>
      </c>
      <c r="C70" s="36"/>
      <c r="D70" s="36"/>
      <c r="E70" s="64"/>
    </row>
    <row r="72" spans="2:5" ht="15.75" x14ac:dyDescent="0.25">
      <c r="B72" s="69"/>
      <c r="C72" s="70">
        <v>39241</v>
      </c>
      <c r="D72" s="70">
        <v>39248</v>
      </c>
      <c r="E72" s="71" t="s">
        <v>137</v>
      </c>
    </row>
    <row r="73" spans="2:5" ht="15.75" x14ac:dyDescent="0.25">
      <c r="B73" s="63" t="s">
        <v>2</v>
      </c>
      <c r="C73" s="72" t="s">
        <v>3</v>
      </c>
      <c r="D73" s="72" t="s">
        <v>3</v>
      </c>
      <c r="E73" s="72" t="s">
        <v>138</v>
      </c>
    </row>
    <row r="74" spans="2:5" ht="15.75" x14ac:dyDescent="0.25">
      <c r="B74" s="61" t="s">
        <v>22</v>
      </c>
      <c r="C74" s="30">
        <v>7.9</v>
      </c>
      <c r="D74" s="30">
        <v>6.14</v>
      </c>
      <c r="E74" s="73">
        <v>-0.22278481012658236</v>
      </c>
    </row>
    <row r="75" spans="2:5" ht="15.75" x14ac:dyDescent="0.25">
      <c r="B75" s="63" t="s">
        <v>42</v>
      </c>
      <c r="C75" s="36">
        <v>22</v>
      </c>
      <c r="D75" s="36">
        <v>17.68</v>
      </c>
      <c r="E75" s="74">
        <v>-0.19636363636363638</v>
      </c>
    </row>
    <row r="76" spans="2:5" ht="15.75" x14ac:dyDescent="0.25">
      <c r="B76" s="61" t="s">
        <v>107</v>
      </c>
      <c r="C76" s="30">
        <v>5.4</v>
      </c>
      <c r="D76" s="30">
        <v>4.41</v>
      </c>
      <c r="E76" s="73">
        <v>-0.18333333333333335</v>
      </c>
    </row>
    <row r="77" spans="2:5" ht="15.75" x14ac:dyDescent="0.25">
      <c r="B77" s="63" t="s">
        <v>48</v>
      </c>
      <c r="C77" s="36">
        <v>5.97</v>
      </c>
      <c r="D77" s="36">
        <v>4.9400000000000004</v>
      </c>
      <c r="E77" s="74">
        <v>-0.17252931323283072</v>
      </c>
    </row>
    <row r="78" spans="2:5" ht="15.75" x14ac:dyDescent="0.25">
      <c r="B78" s="61" t="s">
        <v>24</v>
      </c>
      <c r="C78" s="30">
        <v>4.3600000000000003</v>
      </c>
      <c r="D78" s="30">
        <v>3.8</v>
      </c>
      <c r="E78" s="73">
        <v>-0.12844036697247718</v>
      </c>
    </row>
    <row r="79" spans="2:5" ht="15.75" x14ac:dyDescent="0.25">
      <c r="B79" s="63" t="s">
        <v>61</v>
      </c>
      <c r="C79" s="36">
        <v>24.05</v>
      </c>
      <c r="D79" s="36">
        <v>21.1</v>
      </c>
      <c r="E79" s="74">
        <v>-0.12266112266112263</v>
      </c>
    </row>
    <row r="80" spans="2:5" ht="15.75" x14ac:dyDescent="0.25">
      <c r="B80" s="61" t="s">
        <v>26</v>
      </c>
      <c r="C80" s="30">
        <v>77</v>
      </c>
      <c r="D80" s="30">
        <v>67.599999999999994</v>
      </c>
      <c r="E80" s="73">
        <v>-0.12207792207792215</v>
      </c>
    </row>
    <row r="81" spans="2:5" ht="15.75" x14ac:dyDescent="0.25">
      <c r="B81" s="63" t="s">
        <v>90</v>
      </c>
      <c r="C81" s="36">
        <v>6.02</v>
      </c>
      <c r="D81" s="36">
        <v>5.3</v>
      </c>
      <c r="E81" s="74">
        <v>-0.11960132890365445</v>
      </c>
    </row>
    <row r="82" spans="2:5" ht="15.75" x14ac:dyDescent="0.25">
      <c r="B82" s="61" t="s">
        <v>115</v>
      </c>
      <c r="C82" s="30">
        <v>28.35</v>
      </c>
      <c r="D82" s="30">
        <v>25</v>
      </c>
      <c r="E82" s="73">
        <v>-0.11816578483245155</v>
      </c>
    </row>
    <row r="83" spans="2:5" ht="15.75" x14ac:dyDescent="0.25">
      <c r="B83" s="63" t="s">
        <v>122</v>
      </c>
      <c r="C83" s="36">
        <v>12.91</v>
      </c>
      <c r="D83" s="36">
        <v>11.61</v>
      </c>
      <c r="E83" s="74">
        <v>-0.10069713400464761</v>
      </c>
    </row>
    <row r="84" spans="2:5" ht="15.75" x14ac:dyDescent="0.25">
      <c r="B84" s="61" t="s">
        <v>119</v>
      </c>
      <c r="C84" s="30">
        <v>9</v>
      </c>
      <c r="D84" s="30">
        <v>8.1</v>
      </c>
      <c r="E84" s="73">
        <v>-0.1</v>
      </c>
    </row>
    <row r="85" spans="2:5" ht="15.75" x14ac:dyDescent="0.25">
      <c r="B85" s="63" t="s">
        <v>114</v>
      </c>
      <c r="C85" s="36">
        <v>6.5</v>
      </c>
      <c r="D85" s="36">
        <v>5.87</v>
      </c>
      <c r="E85" s="74">
        <v>-9.6923076923076903E-2</v>
      </c>
    </row>
    <row r="86" spans="2:5" ht="15.75" x14ac:dyDescent="0.25">
      <c r="B86" s="61" t="s">
        <v>35</v>
      </c>
      <c r="C86" s="30">
        <v>41.9</v>
      </c>
      <c r="D86" s="30">
        <v>38.200000000000003</v>
      </c>
      <c r="E86" s="73">
        <v>-8.8305489260143102E-2</v>
      </c>
    </row>
    <row r="87" spans="2:5" ht="15.75" x14ac:dyDescent="0.25">
      <c r="B87" s="63" t="s">
        <v>87</v>
      </c>
      <c r="C87" s="36">
        <v>35.9</v>
      </c>
      <c r="D87" s="36">
        <v>33</v>
      </c>
      <c r="E87" s="74">
        <v>-8.0779944289693553E-2</v>
      </c>
    </row>
    <row r="88" spans="2:5" ht="15.75" x14ac:dyDescent="0.25">
      <c r="B88" s="61" t="s">
        <v>111</v>
      </c>
      <c r="C88" s="30">
        <v>9.1199999999999992</v>
      </c>
      <c r="D88" s="30">
        <v>8.41</v>
      </c>
      <c r="E88" s="73">
        <v>-7.7850877192982365E-2</v>
      </c>
    </row>
    <row r="89" spans="2:5" ht="15.75" x14ac:dyDescent="0.25">
      <c r="B89" s="63" t="s">
        <v>85</v>
      </c>
      <c r="C89" s="36">
        <v>23.47</v>
      </c>
      <c r="D89" s="36">
        <v>22</v>
      </c>
      <c r="E89" s="74">
        <v>-6.2633148700468641E-2</v>
      </c>
    </row>
    <row r="90" spans="2:5" ht="15.75" x14ac:dyDescent="0.25">
      <c r="B90" s="61" t="s">
        <v>70</v>
      </c>
      <c r="C90" s="30">
        <v>7.25</v>
      </c>
      <c r="D90" s="30">
        <v>6.81</v>
      </c>
      <c r="E90" s="73">
        <v>-6.0689655172413849E-2</v>
      </c>
    </row>
    <row r="91" spans="2:5" ht="15.75" x14ac:dyDescent="0.25">
      <c r="B91" s="63" t="s">
        <v>49</v>
      </c>
      <c r="C91" s="36">
        <v>9.15</v>
      </c>
      <c r="D91" s="36">
        <v>8.6</v>
      </c>
      <c r="E91" s="74">
        <v>-6.0109289617486412E-2</v>
      </c>
    </row>
    <row r="92" spans="2:5" ht="15.75" x14ac:dyDescent="0.25">
      <c r="B92" s="61" t="s">
        <v>123</v>
      </c>
      <c r="C92" s="30">
        <v>8.61</v>
      </c>
      <c r="D92" s="30">
        <v>8.11</v>
      </c>
      <c r="E92" s="73">
        <v>-5.8072009291521488E-2</v>
      </c>
    </row>
    <row r="93" spans="2:5" ht="15.75" x14ac:dyDescent="0.25">
      <c r="B93" s="63" t="s">
        <v>96</v>
      </c>
      <c r="C93" s="36">
        <v>76.349999999999994</v>
      </c>
      <c r="D93" s="36">
        <v>72</v>
      </c>
      <c r="E93" s="74">
        <v>-5.6974459724950813E-2</v>
      </c>
    </row>
    <row r="94" spans="2:5" ht="15.75" x14ac:dyDescent="0.25">
      <c r="B94" s="61" t="s">
        <v>116</v>
      </c>
      <c r="C94" s="30">
        <v>35</v>
      </c>
      <c r="D94" s="30">
        <v>33.03</v>
      </c>
      <c r="E94" s="73">
        <v>-5.6285714285714251E-2</v>
      </c>
    </row>
    <row r="95" spans="2:5" ht="15.75" x14ac:dyDescent="0.25">
      <c r="B95" s="63" t="s">
        <v>55</v>
      </c>
      <c r="C95" s="36">
        <v>10.050000000000001</v>
      </c>
      <c r="D95" s="36">
        <v>9.49</v>
      </c>
      <c r="E95" s="74">
        <v>-5.5721393034825914E-2</v>
      </c>
    </row>
    <row r="96" spans="2:5" ht="15.75" x14ac:dyDescent="0.25">
      <c r="B96" s="61" t="s">
        <v>84</v>
      </c>
      <c r="C96" s="30">
        <v>10.93</v>
      </c>
      <c r="D96" s="30">
        <v>10.34</v>
      </c>
      <c r="E96" s="73">
        <v>-5.3979871912168333E-2</v>
      </c>
    </row>
    <row r="97" spans="2:5" ht="15.75" x14ac:dyDescent="0.25">
      <c r="B97" s="63" t="s">
        <v>112</v>
      </c>
      <c r="C97" s="36">
        <v>160</v>
      </c>
      <c r="D97" s="36">
        <v>152</v>
      </c>
      <c r="E97" s="74">
        <v>-0.05</v>
      </c>
    </row>
    <row r="98" spans="2:5" ht="15.75" x14ac:dyDescent="0.25">
      <c r="B98" s="61" t="s">
        <v>28</v>
      </c>
      <c r="C98" s="30">
        <v>5.26</v>
      </c>
      <c r="D98" s="30">
        <v>5</v>
      </c>
      <c r="E98" s="73">
        <v>-4.9429657794676771E-2</v>
      </c>
    </row>
    <row r="99" spans="2:5" ht="15.75" x14ac:dyDescent="0.25">
      <c r="B99" s="63" t="s">
        <v>50</v>
      </c>
      <c r="C99" s="36">
        <v>5.25</v>
      </c>
      <c r="D99" s="36">
        <v>5</v>
      </c>
      <c r="E99" s="74">
        <v>-4.7619047619047616E-2</v>
      </c>
    </row>
    <row r="100" spans="2:5" ht="15.75" x14ac:dyDescent="0.25">
      <c r="B100" s="61" t="s">
        <v>53</v>
      </c>
      <c r="C100" s="30">
        <v>8.19</v>
      </c>
      <c r="D100" s="30">
        <v>7.81</v>
      </c>
      <c r="E100" s="73">
        <v>-4.6398046398046386E-2</v>
      </c>
    </row>
    <row r="101" spans="2:5" ht="15.75" x14ac:dyDescent="0.25">
      <c r="B101" s="63" t="s">
        <v>106</v>
      </c>
      <c r="C101" s="36">
        <v>32.9</v>
      </c>
      <c r="D101" s="36">
        <v>31.5</v>
      </c>
      <c r="E101" s="74">
        <v>-4.2553191489361659E-2</v>
      </c>
    </row>
    <row r="102" spans="2:5" ht="15.75" x14ac:dyDescent="0.25">
      <c r="B102" s="61" t="s">
        <v>117</v>
      </c>
      <c r="C102" s="30">
        <v>47</v>
      </c>
      <c r="D102" s="30">
        <v>45.01</v>
      </c>
      <c r="E102" s="73">
        <v>-4.2340425531914937E-2</v>
      </c>
    </row>
    <row r="103" spans="2:5" ht="15.75" x14ac:dyDescent="0.25">
      <c r="B103" s="63" t="s">
        <v>99</v>
      </c>
      <c r="C103" s="36">
        <v>5.7</v>
      </c>
      <c r="D103" s="36">
        <v>5.47</v>
      </c>
      <c r="E103" s="74">
        <v>-4.0350877192982533E-2</v>
      </c>
    </row>
    <row r="104" spans="2:5" ht="15.75" x14ac:dyDescent="0.25">
      <c r="B104" s="61" t="s">
        <v>27</v>
      </c>
      <c r="C104" s="30">
        <v>77.989999999999995</v>
      </c>
      <c r="D104" s="30">
        <v>75</v>
      </c>
      <c r="E104" s="73">
        <v>-3.8338248493396523E-2</v>
      </c>
    </row>
    <row r="105" spans="2:5" ht="15.75" x14ac:dyDescent="0.25">
      <c r="B105" s="63" t="s">
        <v>80</v>
      </c>
      <c r="C105" s="36">
        <v>13.76</v>
      </c>
      <c r="D105" s="36">
        <v>13.25</v>
      </c>
      <c r="E105" s="74">
        <v>-3.7063953488372076E-2</v>
      </c>
    </row>
    <row r="106" spans="2:5" ht="15.75" x14ac:dyDescent="0.25">
      <c r="B106" s="61" t="s">
        <v>129</v>
      </c>
      <c r="C106" s="30">
        <v>3.9</v>
      </c>
      <c r="D106" s="30">
        <v>3.76</v>
      </c>
      <c r="E106" s="73">
        <v>-3.5897435897435929E-2</v>
      </c>
    </row>
    <row r="107" spans="2:5" ht="15.75" x14ac:dyDescent="0.25">
      <c r="B107" s="63" t="s">
        <v>31</v>
      </c>
      <c r="C107" s="36">
        <v>7.98</v>
      </c>
      <c r="D107" s="36">
        <v>7.7</v>
      </c>
      <c r="E107" s="74">
        <v>-3.5087719298245647E-2</v>
      </c>
    </row>
    <row r="108" spans="2:5" ht="15.75" x14ac:dyDescent="0.25">
      <c r="B108" s="61" t="s">
        <v>110</v>
      </c>
      <c r="C108" s="30">
        <v>5.51</v>
      </c>
      <c r="D108" s="30">
        <v>5.33</v>
      </c>
      <c r="E108" s="73">
        <v>-3.2667876588021727E-2</v>
      </c>
    </row>
    <row r="109" spans="2:5" ht="15.75" x14ac:dyDescent="0.25">
      <c r="B109" s="63" t="s">
        <v>125</v>
      </c>
      <c r="C109" s="36">
        <v>9.92</v>
      </c>
      <c r="D109" s="36">
        <v>9.6</v>
      </c>
      <c r="E109" s="74">
        <v>-3.2258064516129059E-2</v>
      </c>
    </row>
    <row r="110" spans="2:5" ht="15.75" x14ac:dyDescent="0.25">
      <c r="B110" s="61" t="s">
        <v>134</v>
      </c>
      <c r="C110" s="30">
        <v>59.85</v>
      </c>
      <c r="D110" s="30">
        <v>58.5</v>
      </c>
      <c r="E110" s="73">
        <v>-2.2556390977443632E-2</v>
      </c>
    </row>
    <row r="111" spans="2:5" ht="15.75" x14ac:dyDescent="0.25">
      <c r="B111" s="63" t="s">
        <v>58</v>
      </c>
      <c r="C111" s="36">
        <v>9.7100000000000009</v>
      </c>
      <c r="D111" s="36">
        <v>9.5</v>
      </c>
      <c r="E111" s="74">
        <v>-2.1627188465499571E-2</v>
      </c>
    </row>
    <row r="112" spans="2:5" ht="15.75" x14ac:dyDescent="0.25">
      <c r="B112" s="61" t="s">
        <v>43</v>
      </c>
      <c r="C112" s="30">
        <v>5.99</v>
      </c>
      <c r="D112" s="30">
        <v>5.87</v>
      </c>
      <c r="E112" s="73">
        <v>-2.0033388981636077E-2</v>
      </c>
    </row>
    <row r="113" spans="2:5" ht="15.75" x14ac:dyDescent="0.25">
      <c r="B113" s="63" t="s">
        <v>104</v>
      </c>
      <c r="C113" s="36">
        <v>26.02</v>
      </c>
      <c r="D113" s="36">
        <v>25.5</v>
      </c>
      <c r="E113" s="74">
        <v>-1.9984627209838568E-2</v>
      </c>
    </row>
    <row r="114" spans="2:5" ht="15.75" x14ac:dyDescent="0.25">
      <c r="B114" s="61" t="s">
        <v>89</v>
      </c>
      <c r="C114" s="30">
        <v>6.12</v>
      </c>
      <c r="D114" s="30">
        <v>6</v>
      </c>
      <c r="E114" s="73">
        <v>-1.9607843137254919E-2</v>
      </c>
    </row>
    <row r="115" spans="2:5" ht="15.75" x14ac:dyDescent="0.25">
      <c r="B115" s="63" t="s">
        <v>39</v>
      </c>
      <c r="C115" s="36">
        <v>69</v>
      </c>
      <c r="D115" s="36">
        <v>67.900000000000006</v>
      </c>
      <c r="E115" s="74">
        <v>-1.5942028985507162E-2</v>
      </c>
    </row>
    <row r="116" spans="2:5" ht="15.75" x14ac:dyDescent="0.25">
      <c r="B116" s="61" t="s">
        <v>130</v>
      </c>
      <c r="C116" s="30">
        <v>67.95</v>
      </c>
      <c r="D116" s="30">
        <v>67</v>
      </c>
      <c r="E116" s="73">
        <v>-1.3980868285504088E-2</v>
      </c>
    </row>
    <row r="117" spans="2:5" ht="15.75" x14ac:dyDescent="0.25">
      <c r="B117" s="63"/>
      <c r="C117" s="36"/>
      <c r="D117" s="36"/>
      <c r="E117" s="74"/>
    </row>
    <row r="119" spans="2:5" ht="15.75" x14ac:dyDescent="0.25">
      <c r="B119" s="48" t="s">
        <v>135</v>
      </c>
      <c r="C119" s="49"/>
      <c r="D119" s="49"/>
      <c r="E119" s="49"/>
    </row>
    <row r="120" spans="2:5" x14ac:dyDescent="0.2">
      <c r="E120" s="75"/>
    </row>
    <row r="121" spans="2:5" x14ac:dyDescent="0.2">
      <c r="E121" s="75"/>
    </row>
    <row r="122" spans="2:5" x14ac:dyDescent="0.2">
      <c r="E122" s="75"/>
    </row>
    <row r="123" spans="2:5" x14ac:dyDescent="0.2">
      <c r="E123" s="75"/>
    </row>
    <row r="124" spans="2:5" x14ac:dyDescent="0.2">
      <c r="E124" s="75"/>
    </row>
    <row r="125" spans="2:5" x14ac:dyDescent="0.2">
      <c r="E125" s="75"/>
    </row>
    <row r="126" spans="2:5" x14ac:dyDescent="0.2">
      <c r="E126" s="75"/>
    </row>
    <row r="127" spans="2:5" x14ac:dyDescent="0.2">
      <c r="E127" s="75"/>
    </row>
    <row r="128" spans="2:5" x14ac:dyDescent="0.2">
      <c r="E128" s="75"/>
    </row>
    <row r="129" spans="5:5" x14ac:dyDescent="0.2">
      <c r="E129" s="75"/>
    </row>
    <row r="130" spans="5:5" x14ac:dyDescent="0.2">
      <c r="E130" s="75"/>
    </row>
    <row r="131" spans="5:5" x14ac:dyDescent="0.2">
      <c r="E131" s="75"/>
    </row>
    <row r="132" spans="5:5" x14ac:dyDescent="0.2">
      <c r="E132" s="75"/>
    </row>
    <row r="133" spans="5:5" x14ac:dyDescent="0.2">
      <c r="E133" s="75"/>
    </row>
    <row r="134" spans="5:5" x14ac:dyDescent="0.2">
      <c r="E134" s="75"/>
    </row>
    <row r="135" spans="5:5" x14ac:dyDescent="0.2">
      <c r="E135" s="75"/>
    </row>
    <row r="136" spans="5:5" x14ac:dyDescent="0.2">
      <c r="E136" s="75"/>
    </row>
    <row r="137" spans="5:5" x14ac:dyDescent="0.2">
      <c r="E137" s="75"/>
    </row>
    <row r="138" spans="5:5" x14ac:dyDescent="0.2">
      <c r="E138" s="75"/>
    </row>
    <row r="139" spans="5:5" x14ac:dyDescent="0.2">
      <c r="E139" s="75"/>
    </row>
    <row r="140" spans="5:5" x14ac:dyDescent="0.2">
      <c r="E140" s="75"/>
    </row>
    <row r="141" spans="5:5" x14ac:dyDescent="0.2">
      <c r="E141" s="75"/>
    </row>
    <row r="142" spans="5:5" x14ac:dyDescent="0.2">
      <c r="E142" s="75"/>
    </row>
    <row r="143" spans="5:5" x14ac:dyDescent="0.2">
      <c r="E143" s="75"/>
    </row>
    <row r="144" spans="5:5" x14ac:dyDescent="0.2">
      <c r="E144" s="75"/>
    </row>
    <row r="145" spans="5:5" x14ac:dyDescent="0.2">
      <c r="E145" s="75"/>
    </row>
    <row r="146" spans="5:5" x14ac:dyDescent="0.2">
      <c r="E146" s="75"/>
    </row>
    <row r="147" spans="5:5" x14ac:dyDescent="0.2">
      <c r="E147" s="75"/>
    </row>
    <row r="148" spans="5:5" x14ac:dyDescent="0.2">
      <c r="E148" s="75"/>
    </row>
    <row r="149" spans="5:5" x14ac:dyDescent="0.2">
      <c r="E149" s="75"/>
    </row>
    <row r="150" spans="5:5" x14ac:dyDescent="0.2">
      <c r="E150" s="75"/>
    </row>
    <row r="151" spans="5:5" x14ac:dyDescent="0.2">
      <c r="E151" s="75"/>
    </row>
    <row r="152" spans="5:5" x14ac:dyDescent="0.2">
      <c r="E152" s="75"/>
    </row>
    <row r="153" spans="5:5" x14ac:dyDescent="0.2">
      <c r="E153" s="75"/>
    </row>
  </sheetData>
  <sheetProtection password="DD03" sheet="1" objects="1" scenarios="1"/>
  <phoneticPr fontId="3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57"/>
  </sheetPr>
  <dimension ref="A1:I119"/>
  <sheetViews>
    <sheetView zoomScaleNormal="100" workbookViewId="0">
      <pane ySplit="3" topLeftCell="A28" activePane="bottomLeft" state="frozen"/>
      <selection activeCell="D92" sqref="D92"/>
      <selection pane="bottomLeft" activeCell="F64" sqref="F64"/>
    </sheetView>
  </sheetViews>
  <sheetFormatPr defaultRowHeight="12.75" x14ac:dyDescent="0.2"/>
  <cols>
    <col min="1" max="1" width="4.85546875" style="77" customWidth="1"/>
    <col min="2" max="2" width="39.140625" style="77" customWidth="1"/>
    <col min="3" max="3" width="22.28515625" style="77" customWidth="1"/>
    <col min="4" max="4" width="21.5703125" style="77" customWidth="1"/>
    <col min="5" max="5" width="23.85546875" style="77" customWidth="1"/>
    <col min="6" max="6" width="18.42578125" style="77" customWidth="1"/>
    <col min="7" max="16384" width="9.140625" style="77"/>
  </cols>
  <sheetData>
    <row r="1" spans="1:9" ht="23.25" x14ac:dyDescent="0.35">
      <c r="A1" s="76"/>
      <c r="B1" s="235" t="s">
        <v>136</v>
      </c>
      <c r="C1" s="235"/>
      <c r="D1" s="235"/>
      <c r="E1" s="235"/>
    </row>
    <row r="2" spans="1:9" ht="15.75" x14ac:dyDescent="0.25">
      <c r="A2" s="76"/>
      <c r="B2" s="78" t="str">
        <f>'PRICE LIST'!A4</f>
        <v>FRIDAY JUNE 15, 2007.</v>
      </c>
      <c r="C2" s="79"/>
      <c r="D2" s="80"/>
      <c r="E2" s="81"/>
      <c r="F2" s="82"/>
    </row>
    <row r="3" spans="1:9" ht="15.75" x14ac:dyDescent="0.25">
      <c r="A3" s="76"/>
      <c r="B3" s="83" t="s">
        <v>139</v>
      </c>
      <c r="C3" s="83"/>
      <c r="D3" s="84"/>
      <c r="E3" s="85"/>
      <c r="F3" s="85"/>
      <c r="G3"/>
      <c r="H3"/>
      <c r="I3"/>
    </row>
    <row r="4" spans="1:9" s="87" customFormat="1" ht="21" x14ac:dyDescent="0.35">
      <c r="A4" s="81"/>
      <c r="B4" s="88"/>
      <c r="C4" s="84"/>
      <c r="D4" s="84"/>
      <c r="E4" s="85"/>
      <c r="F4" s="85"/>
      <c r="G4" s="86"/>
      <c r="H4" s="86"/>
      <c r="I4" s="86"/>
    </row>
    <row r="5" spans="1:9" ht="21" x14ac:dyDescent="0.35">
      <c r="A5" s="76"/>
      <c r="B5" s="88" t="s">
        <v>161</v>
      </c>
      <c r="C5" s="91"/>
      <c r="D5" s="91"/>
      <c r="E5" s="226"/>
      <c r="F5" s="91"/>
      <c r="G5"/>
      <c r="H5"/>
      <c r="I5"/>
    </row>
    <row r="6" spans="1:9" ht="15" x14ac:dyDescent="0.25">
      <c r="A6" s="76"/>
      <c r="B6" s="227" t="s">
        <v>503</v>
      </c>
      <c r="C6" s="94"/>
      <c r="D6" s="94"/>
      <c r="E6" s="94"/>
      <c r="F6" s="94"/>
      <c r="G6"/>
      <c r="H6"/>
      <c r="I6"/>
    </row>
    <row r="7" spans="1:9" ht="15.75" x14ac:dyDescent="0.25">
      <c r="A7" s="76"/>
      <c r="B7" s="95" t="s">
        <v>141</v>
      </c>
      <c r="C7" s="96">
        <v>2007</v>
      </c>
      <c r="D7" s="96">
        <v>2006</v>
      </c>
      <c r="E7" s="96" t="s">
        <v>142</v>
      </c>
      <c r="F7" s="228" t="s">
        <v>504</v>
      </c>
      <c r="G7"/>
      <c r="H7"/>
      <c r="I7"/>
    </row>
    <row r="8" spans="1:9" ht="15.75" x14ac:dyDescent="0.25">
      <c r="A8" s="76"/>
      <c r="B8" s="97" t="s">
        <v>144</v>
      </c>
      <c r="C8" s="229">
        <v>6.8449999999999998</v>
      </c>
      <c r="D8" s="229">
        <v>6.093</v>
      </c>
      <c r="E8" s="230">
        <f>C8-D8</f>
        <v>0.75199999999999978</v>
      </c>
      <c r="F8" s="100">
        <f>(C8-D8)/D8</f>
        <v>0.1234203183981618</v>
      </c>
      <c r="G8"/>
      <c r="H8"/>
      <c r="I8"/>
    </row>
    <row r="9" spans="1:9" ht="15.75" x14ac:dyDescent="0.25">
      <c r="A9" s="76"/>
      <c r="B9" s="231" t="s">
        <v>154</v>
      </c>
      <c r="C9" s="96">
        <v>2.806</v>
      </c>
      <c r="D9" s="96">
        <v>2.0369999999999999</v>
      </c>
      <c r="E9" s="230">
        <f>C9-D9</f>
        <v>0.76900000000000013</v>
      </c>
      <c r="F9" s="100">
        <f>(C9-D9)/D9</f>
        <v>0.37751595483554257</v>
      </c>
      <c r="G9"/>
      <c r="H9"/>
      <c r="I9"/>
    </row>
    <row r="10" spans="1:9" ht="15.75" x14ac:dyDescent="0.25">
      <c r="A10" s="76"/>
      <c r="B10" s="97" t="s">
        <v>152</v>
      </c>
      <c r="C10" s="229">
        <v>2.806</v>
      </c>
      <c r="D10" s="229">
        <v>2.0369999999999999</v>
      </c>
      <c r="E10" s="230">
        <f>C10-D10</f>
        <v>0.76900000000000013</v>
      </c>
      <c r="F10" s="100">
        <f>(C10-D10)/D10</f>
        <v>0.37751595483554257</v>
      </c>
      <c r="G10"/>
      <c r="H10"/>
      <c r="I10"/>
    </row>
    <row r="11" spans="1:9" ht="15.75" x14ac:dyDescent="0.25">
      <c r="A11" s="76"/>
      <c r="B11" s="103" t="s">
        <v>146</v>
      </c>
      <c r="C11" s="108"/>
      <c r="D11" s="108"/>
      <c r="E11" s="99"/>
      <c r="F11" s="100"/>
      <c r="G11"/>
      <c r="H11"/>
      <c r="I11"/>
    </row>
    <row r="12" spans="1:9" ht="21" x14ac:dyDescent="0.35">
      <c r="A12" s="76"/>
      <c r="B12" s="88"/>
      <c r="C12" s="108"/>
      <c r="D12" s="108"/>
      <c r="E12" s="99"/>
      <c r="F12" s="100"/>
      <c r="G12"/>
      <c r="H12"/>
      <c r="I12"/>
    </row>
    <row r="13" spans="1:9" ht="21" x14ac:dyDescent="0.35">
      <c r="A13" s="76"/>
      <c r="B13" s="88" t="s">
        <v>474</v>
      </c>
      <c r="C13" s="89"/>
      <c r="D13" s="89"/>
      <c r="E13" s="90"/>
      <c r="F13" s="91"/>
      <c r="G13"/>
      <c r="H13"/>
      <c r="I13"/>
    </row>
    <row r="14" spans="1:9" s="87" customFormat="1" ht="15" x14ac:dyDescent="0.25">
      <c r="A14" s="81"/>
      <c r="B14" s="92" t="s">
        <v>148</v>
      </c>
      <c r="C14" s="93"/>
      <c r="D14" s="93"/>
      <c r="E14" s="93"/>
      <c r="F14" s="94"/>
      <c r="G14" s="86"/>
      <c r="H14" s="86"/>
      <c r="I14" s="86"/>
    </row>
    <row r="15" spans="1:9" s="87" customFormat="1" ht="15.75" x14ac:dyDescent="0.25">
      <c r="A15" s="81"/>
      <c r="B15" s="95" t="s">
        <v>141</v>
      </c>
      <c r="C15" s="96">
        <v>2007</v>
      </c>
      <c r="D15" s="96">
        <v>2006</v>
      </c>
      <c r="E15" s="96" t="s">
        <v>142</v>
      </c>
      <c r="F15" s="95" t="s">
        <v>143</v>
      </c>
      <c r="G15" s="86"/>
      <c r="H15" s="86"/>
      <c r="I15" s="86"/>
    </row>
    <row r="16" spans="1:9" s="87" customFormat="1" ht="15.75" x14ac:dyDescent="0.25">
      <c r="A16" s="81"/>
      <c r="B16" s="97" t="s">
        <v>149</v>
      </c>
      <c r="C16" s="98">
        <v>2.1560000000000001</v>
      </c>
      <c r="D16" s="98">
        <v>2.4329999999999998</v>
      </c>
      <c r="E16" s="99">
        <f>C16-D16</f>
        <v>-0.27699999999999969</v>
      </c>
      <c r="F16" s="100">
        <f>(E16/D16)</f>
        <v>-0.11385121249486219</v>
      </c>
      <c r="G16" s="86"/>
      <c r="H16" s="86"/>
      <c r="I16" s="86"/>
    </row>
    <row r="17" spans="1:9" s="87" customFormat="1" ht="15.75" x14ac:dyDescent="0.25">
      <c r="A17" s="81"/>
      <c r="B17" s="95" t="s">
        <v>154</v>
      </c>
      <c r="C17" s="101">
        <v>260.22399999999999</v>
      </c>
      <c r="D17" s="101">
        <v>372.59899999999999</v>
      </c>
      <c r="E17" s="99">
        <f>C17-D17</f>
        <v>-112.375</v>
      </c>
      <c r="F17" s="100">
        <f>(E17/D17)</f>
        <v>-0.3015976961827595</v>
      </c>
      <c r="G17" s="86"/>
      <c r="H17" s="86"/>
      <c r="I17" s="86"/>
    </row>
    <row r="18" spans="1:9" s="87" customFormat="1" ht="15.75" x14ac:dyDescent="0.25">
      <c r="A18" s="81"/>
      <c r="B18" s="97" t="s">
        <v>145</v>
      </c>
      <c r="C18" s="102">
        <v>78.066999999999993</v>
      </c>
      <c r="D18" s="102">
        <v>111.54600000000001</v>
      </c>
      <c r="E18" s="99">
        <f>C18-D18</f>
        <v>-33.479000000000013</v>
      </c>
      <c r="F18" s="100">
        <f>(E18/D18)</f>
        <v>-0.3001362666523229</v>
      </c>
      <c r="G18" s="77"/>
      <c r="H18" s="77"/>
      <c r="I18" s="86"/>
    </row>
    <row r="19" spans="1:9" s="87" customFormat="1" ht="15.75" x14ac:dyDescent="0.25">
      <c r="A19" s="81"/>
      <c r="B19" s="95" t="s">
        <v>152</v>
      </c>
      <c r="C19" s="101">
        <v>182.15700000000001</v>
      </c>
      <c r="D19" s="101">
        <v>261.053</v>
      </c>
      <c r="E19" s="99">
        <f>C19-D19</f>
        <v>-78.895999999999987</v>
      </c>
      <c r="F19" s="100">
        <f>(E19/D19)</f>
        <v>-0.30222215412195985</v>
      </c>
      <c r="G19" s="77"/>
      <c r="H19" s="77"/>
      <c r="I19" s="86"/>
    </row>
    <row r="20" spans="1:9" s="87" customFormat="1" ht="15.75" x14ac:dyDescent="0.25">
      <c r="A20" s="81"/>
      <c r="B20" s="103" t="s">
        <v>146</v>
      </c>
      <c r="C20" s="84"/>
      <c r="D20" s="84"/>
      <c r="E20" s="85"/>
      <c r="F20" s="85"/>
      <c r="G20" s="77"/>
      <c r="H20" s="77"/>
      <c r="I20" s="86"/>
    </row>
    <row r="21" spans="1:9" s="87" customFormat="1" ht="21" x14ac:dyDescent="0.35">
      <c r="A21" s="81"/>
      <c r="B21" s="88"/>
      <c r="C21" s="84"/>
      <c r="D21" s="84"/>
      <c r="E21" s="85"/>
      <c r="F21" s="85"/>
      <c r="G21" s="77"/>
      <c r="H21" s="77"/>
      <c r="I21" s="86"/>
    </row>
    <row r="22" spans="1:9" s="87" customFormat="1" ht="21" x14ac:dyDescent="0.35">
      <c r="A22" s="81"/>
      <c r="B22" s="88" t="s">
        <v>467</v>
      </c>
      <c r="C22" s="89"/>
      <c r="D22" s="89"/>
      <c r="E22" s="90"/>
      <c r="F22" s="91"/>
      <c r="G22" s="77"/>
      <c r="H22" s="77"/>
      <c r="I22" s="86"/>
    </row>
    <row r="23" spans="1:9" ht="15" x14ac:dyDescent="0.25">
      <c r="B23" s="92" t="s">
        <v>153</v>
      </c>
      <c r="C23" s="93"/>
      <c r="D23" s="93"/>
      <c r="E23" s="93"/>
      <c r="F23" s="94"/>
    </row>
    <row r="24" spans="1:9" ht="15.75" x14ac:dyDescent="0.25">
      <c r="B24" s="95" t="s">
        <v>141</v>
      </c>
      <c r="C24" s="96">
        <v>2006</v>
      </c>
      <c r="D24" s="96">
        <v>2005</v>
      </c>
      <c r="E24" s="96" t="s">
        <v>142</v>
      </c>
      <c r="F24" s="95" t="s">
        <v>143</v>
      </c>
    </row>
    <row r="25" spans="1:9" ht="15.75" x14ac:dyDescent="0.25">
      <c r="B25" s="97" t="s">
        <v>468</v>
      </c>
      <c r="C25" s="98">
        <v>1.538</v>
      </c>
      <c r="D25" s="98">
        <v>1.268</v>
      </c>
      <c r="E25" s="99">
        <f>C25-D25</f>
        <v>0.27</v>
      </c>
      <c r="F25" s="100">
        <f>(E25/D25)</f>
        <v>0.21293375394321767</v>
      </c>
    </row>
    <row r="26" spans="1:9" ht="15.75" x14ac:dyDescent="0.25">
      <c r="B26" s="95" t="s">
        <v>154</v>
      </c>
      <c r="C26" s="101">
        <v>600.48</v>
      </c>
      <c r="D26" s="101">
        <v>424.25</v>
      </c>
      <c r="E26" s="99">
        <f>C26-D26</f>
        <v>176.23000000000002</v>
      </c>
      <c r="F26" s="100">
        <f>(E26/D26)</f>
        <v>0.41539186800235717</v>
      </c>
    </row>
    <row r="27" spans="1:9" ht="15.75" x14ac:dyDescent="0.25">
      <c r="B27" s="97" t="s">
        <v>145</v>
      </c>
      <c r="C27" s="102">
        <v>193.06</v>
      </c>
      <c r="D27" s="102">
        <v>139.77000000000001</v>
      </c>
      <c r="E27" s="99">
        <f>C27-D27</f>
        <v>53.289999999999992</v>
      </c>
      <c r="F27" s="100">
        <f>(E27/D27)</f>
        <v>0.38126922801745716</v>
      </c>
    </row>
    <row r="28" spans="1:9" ht="15.75" x14ac:dyDescent="0.25">
      <c r="B28" s="95" t="s">
        <v>152</v>
      </c>
      <c r="C28" s="101">
        <v>407.4</v>
      </c>
      <c r="D28" s="101">
        <v>284.47000000000003</v>
      </c>
      <c r="E28" s="99">
        <f>C28-D28</f>
        <v>122.92999999999995</v>
      </c>
      <c r="F28" s="100">
        <f>(E28/D28)</f>
        <v>0.43213695644531913</v>
      </c>
    </row>
    <row r="29" spans="1:9" ht="15.75" x14ac:dyDescent="0.25">
      <c r="B29" s="103" t="s">
        <v>146</v>
      </c>
      <c r="C29" s="84"/>
      <c r="D29" s="84"/>
      <c r="E29" s="85"/>
      <c r="F29" s="85"/>
    </row>
    <row r="30" spans="1:9" ht="15.75" x14ac:dyDescent="0.25">
      <c r="B30" s="107" t="s">
        <v>469</v>
      </c>
      <c r="C30" s="107"/>
      <c r="D30" s="107"/>
      <c r="E30" s="107"/>
    </row>
    <row r="31" spans="1:9" ht="15.75" x14ac:dyDescent="0.25">
      <c r="B31" s="107" t="s">
        <v>470</v>
      </c>
      <c r="C31" s="107"/>
      <c r="D31" s="107"/>
      <c r="E31" s="107"/>
    </row>
    <row r="32" spans="1:9" ht="15.75" x14ac:dyDescent="0.25">
      <c r="B32" s="107" t="s">
        <v>471</v>
      </c>
      <c r="C32" s="107"/>
      <c r="D32" s="107"/>
      <c r="E32" s="107"/>
    </row>
    <row r="33" spans="2:7" ht="21" x14ac:dyDescent="0.35">
      <c r="B33" s="88"/>
      <c r="C33" s="107"/>
      <c r="D33" s="107"/>
      <c r="E33" s="107"/>
    </row>
    <row r="34" spans="2:7" ht="21" x14ac:dyDescent="0.35">
      <c r="B34" s="88" t="s">
        <v>475</v>
      </c>
      <c r="C34" s="89"/>
      <c r="D34" s="89"/>
      <c r="E34" s="90"/>
      <c r="F34" s="91"/>
    </row>
    <row r="35" spans="2:7" ht="15" x14ac:dyDescent="0.25">
      <c r="B35" s="92" t="s">
        <v>153</v>
      </c>
      <c r="C35" s="93"/>
      <c r="D35" s="93"/>
      <c r="E35" s="93"/>
      <c r="F35" s="94"/>
      <c r="G35"/>
    </row>
    <row r="36" spans="2:7" ht="15.75" x14ac:dyDescent="0.25">
      <c r="B36" s="95" t="s">
        <v>141</v>
      </c>
      <c r="C36" s="96">
        <v>2006</v>
      </c>
      <c r="D36" s="96">
        <v>2005</v>
      </c>
      <c r="E36" s="96" t="s">
        <v>142</v>
      </c>
      <c r="F36" s="95" t="s">
        <v>143</v>
      </c>
      <c r="G36"/>
    </row>
    <row r="37" spans="2:7" ht="15.75" x14ac:dyDescent="0.25">
      <c r="B37" s="97" t="s">
        <v>468</v>
      </c>
      <c r="C37" s="98">
        <v>1.4179999999999999</v>
      </c>
      <c r="D37" s="98">
        <v>1.022</v>
      </c>
      <c r="E37" s="99">
        <f>C37-D37</f>
        <v>0.39599999999999991</v>
      </c>
      <c r="F37" s="100">
        <f>(E37/D37)</f>
        <v>0.38747553816046959</v>
      </c>
      <c r="G37"/>
    </row>
    <row r="38" spans="2:7" ht="15.75" x14ac:dyDescent="0.25">
      <c r="B38" s="95" t="s">
        <v>476</v>
      </c>
      <c r="C38" s="101">
        <v>1.141</v>
      </c>
      <c r="D38" s="101">
        <v>0.88166599999999995</v>
      </c>
      <c r="E38" s="99">
        <f>C38-D38</f>
        <v>0.25933400000000006</v>
      </c>
      <c r="F38" s="100">
        <f>(E38/D38)</f>
        <v>0.29414086513486976</v>
      </c>
    </row>
    <row r="39" spans="2:7" ht="15.75" x14ac:dyDescent="0.25">
      <c r="B39" s="97" t="s">
        <v>150</v>
      </c>
      <c r="C39" s="102">
        <v>268.51499999999999</v>
      </c>
      <c r="D39" s="102">
        <v>175.16399999999999</v>
      </c>
      <c r="E39" s="99">
        <f>C39-D39</f>
        <v>93.350999999999999</v>
      </c>
      <c r="F39" s="100">
        <f>(E39/D39)</f>
        <v>0.53293484962663562</v>
      </c>
      <c r="G39"/>
    </row>
    <row r="40" spans="2:7" ht="15.75" x14ac:dyDescent="0.25">
      <c r="B40" s="95" t="s">
        <v>151</v>
      </c>
      <c r="C40" s="101">
        <v>34.715000000000003</v>
      </c>
      <c r="D40" s="101">
        <v>17.515999999999998</v>
      </c>
      <c r="E40" s="99">
        <f>C40-D40</f>
        <v>17.199000000000005</v>
      </c>
      <c r="F40" s="100">
        <f>(E40/D40)</f>
        <v>0.9819022607901351</v>
      </c>
      <c r="G40"/>
    </row>
    <row r="41" spans="2:7" ht="15.75" x14ac:dyDescent="0.25">
      <c r="B41" s="97" t="s">
        <v>152</v>
      </c>
      <c r="C41" s="102">
        <v>233.79900000000001</v>
      </c>
      <c r="D41" s="102">
        <v>0</v>
      </c>
      <c r="E41" s="99">
        <f>C41-D41</f>
        <v>233.79900000000001</v>
      </c>
      <c r="F41" s="100">
        <v>1</v>
      </c>
      <c r="G41"/>
    </row>
    <row r="42" spans="2:7" ht="15.75" x14ac:dyDescent="0.25">
      <c r="B42" s="103" t="s">
        <v>146</v>
      </c>
      <c r="C42" s="84"/>
      <c r="D42" s="84"/>
      <c r="E42" s="85"/>
      <c r="F42" s="85"/>
      <c r="G42"/>
    </row>
    <row r="43" spans="2:7" ht="15.75" x14ac:dyDescent="0.25">
      <c r="B43" s="107" t="s">
        <v>477</v>
      </c>
      <c r="C43" s="107"/>
      <c r="D43" s="107"/>
      <c r="E43" s="107"/>
      <c r="G43"/>
    </row>
    <row r="44" spans="2:7" ht="15.75" x14ac:dyDescent="0.25">
      <c r="B44" s="107" t="s">
        <v>478</v>
      </c>
      <c r="C44" s="107"/>
      <c r="D44" s="107"/>
      <c r="E44" s="107"/>
      <c r="G44"/>
    </row>
    <row r="45" spans="2:7" ht="15.75" x14ac:dyDescent="0.25">
      <c r="B45" s="107" t="s">
        <v>479</v>
      </c>
      <c r="C45" s="107"/>
      <c r="D45" s="107"/>
      <c r="E45" s="107"/>
      <c r="G45"/>
    </row>
    <row r="46" spans="2:7" ht="21" x14ac:dyDescent="0.35">
      <c r="B46" s="88"/>
      <c r="C46" s="107"/>
      <c r="D46" s="107"/>
      <c r="E46" s="107"/>
    </row>
    <row r="47" spans="2:7" ht="21" x14ac:dyDescent="0.35">
      <c r="B47" s="88" t="s">
        <v>362</v>
      </c>
      <c r="C47" s="89"/>
      <c r="D47" s="89"/>
      <c r="E47" s="90"/>
      <c r="F47" s="91"/>
    </row>
    <row r="48" spans="2:7" ht="15" x14ac:dyDescent="0.25">
      <c r="B48" s="92" t="s">
        <v>148</v>
      </c>
      <c r="C48" s="93"/>
      <c r="D48" s="93"/>
      <c r="E48" s="93"/>
      <c r="F48" s="94"/>
    </row>
    <row r="49" spans="2:6" ht="15.75" x14ac:dyDescent="0.25">
      <c r="B49" s="95" t="s">
        <v>141</v>
      </c>
      <c r="C49" s="96">
        <v>2007</v>
      </c>
      <c r="D49" s="96">
        <v>2006</v>
      </c>
      <c r="E49" s="96" t="s">
        <v>142</v>
      </c>
      <c r="F49" s="95" t="s">
        <v>143</v>
      </c>
    </row>
    <row r="50" spans="2:6" ht="15.75" x14ac:dyDescent="0.25">
      <c r="B50" s="97" t="s">
        <v>149</v>
      </c>
      <c r="C50" s="98">
        <v>16.138000000000002</v>
      </c>
      <c r="D50" s="98">
        <v>20.045999999999999</v>
      </c>
      <c r="E50" s="99">
        <f>C50-D50</f>
        <v>-3.9079999999999977</v>
      </c>
      <c r="F50" s="100">
        <f>(E50/D50)</f>
        <v>-0.19495161129402364</v>
      </c>
    </row>
    <row r="51" spans="2:6" ht="15.75" x14ac:dyDescent="0.25">
      <c r="B51" s="95" t="s">
        <v>154</v>
      </c>
      <c r="C51" s="101">
        <v>613</v>
      </c>
      <c r="D51" s="101">
        <v>802</v>
      </c>
      <c r="E51" s="99">
        <f>C51-D51</f>
        <v>-189</v>
      </c>
      <c r="F51" s="100">
        <f>(E51/D51)</f>
        <v>-0.23566084788029926</v>
      </c>
    </row>
    <row r="52" spans="2:6" ht="15.75" x14ac:dyDescent="0.25">
      <c r="B52" s="97" t="s">
        <v>145</v>
      </c>
      <c r="C52" s="102">
        <v>184</v>
      </c>
      <c r="D52" s="102">
        <v>241</v>
      </c>
      <c r="E52" s="99">
        <f>C52-D52</f>
        <v>-57</v>
      </c>
      <c r="F52" s="100">
        <f>(E52/D52)</f>
        <v>-0.23651452282157676</v>
      </c>
    </row>
    <row r="53" spans="2:6" ht="15.75" x14ac:dyDescent="0.25">
      <c r="B53" s="95" t="s">
        <v>152</v>
      </c>
      <c r="C53" s="101">
        <v>429</v>
      </c>
      <c r="D53" s="101">
        <v>561</v>
      </c>
      <c r="E53" s="99">
        <f>C53-D53</f>
        <v>-132</v>
      </c>
      <c r="F53" s="100">
        <f>(E53/D53)</f>
        <v>-0.23529411764705882</v>
      </c>
    </row>
    <row r="54" spans="2:6" ht="15.75" x14ac:dyDescent="0.25">
      <c r="B54" s="103" t="s">
        <v>146</v>
      </c>
      <c r="C54" s="108"/>
      <c r="D54" s="108"/>
      <c r="E54" s="99"/>
      <c r="F54" s="100"/>
    </row>
    <row r="55" spans="2:6" ht="21" x14ac:dyDescent="0.35">
      <c r="B55" s="88"/>
      <c r="C55" s="107"/>
      <c r="D55" s="107"/>
      <c r="E55" s="107"/>
    </row>
    <row r="56" spans="2:6" ht="21" x14ac:dyDescent="0.35">
      <c r="B56" s="88" t="s">
        <v>480</v>
      </c>
      <c r="C56" s="89"/>
      <c r="D56" s="89"/>
      <c r="E56" s="90"/>
      <c r="F56" s="91"/>
    </row>
    <row r="57" spans="2:6" ht="15" x14ac:dyDescent="0.25">
      <c r="B57" s="92" t="s">
        <v>148</v>
      </c>
      <c r="C57" s="93"/>
      <c r="D57" s="93"/>
      <c r="E57" s="93"/>
      <c r="F57" s="94"/>
    </row>
    <row r="58" spans="2:6" ht="15.75" x14ac:dyDescent="0.25">
      <c r="B58" s="95" t="s">
        <v>141</v>
      </c>
      <c r="C58" s="96">
        <v>2007</v>
      </c>
      <c r="D58" s="96">
        <v>2006</v>
      </c>
      <c r="E58" s="96" t="s">
        <v>142</v>
      </c>
      <c r="F58" s="95" t="s">
        <v>143</v>
      </c>
    </row>
    <row r="59" spans="2:6" ht="15.75" x14ac:dyDescent="0.25">
      <c r="B59" s="97" t="s">
        <v>149</v>
      </c>
      <c r="C59" s="98">
        <v>2.7309999999999999</v>
      </c>
      <c r="D59" s="98">
        <v>0.274924</v>
      </c>
      <c r="E59" s="99">
        <f>C59-D59</f>
        <v>2.4560759999999999</v>
      </c>
      <c r="F59" s="100">
        <f>(E59/D59)</f>
        <v>8.9336543917591769</v>
      </c>
    </row>
    <row r="60" spans="2:6" ht="15.75" x14ac:dyDescent="0.25">
      <c r="B60" s="95" t="s">
        <v>154</v>
      </c>
      <c r="C60" s="101">
        <v>59.847000000000001</v>
      </c>
      <c r="D60" s="101">
        <v>-36.42</v>
      </c>
      <c r="E60" s="99">
        <f>C60-D60</f>
        <v>96.266999999999996</v>
      </c>
      <c r="F60" s="100">
        <f>-(E60/D60)</f>
        <v>2.6432454695222405</v>
      </c>
    </row>
    <row r="61" spans="2:6" ht="15.75" x14ac:dyDescent="0.25">
      <c r="B61" s="97" t="s">
        <v>145</v>
      </c>
      <c r="C61" s="102">
        <v>19.151</v>
      </c>
      <c r="D61" s="102">
        <v>11.657</v>
      </c>
      <c r="E61" s="99">
        <f>C61-D61</f>
        <v>7.4939999999999998</v>
      </c>
      <c r="F61" s="100">
        <f>(E61/D61)</f>
        <v>0.64287552543536075</v>
      </c>
    </row>
    <row r="62" spans="2:6" ht="15.75" x14ac:dyDescent="0.25">
      <c r="B62" s="95" t="s">
        <v>152</v>
      </c>
      <c r="C62" s="101">
        <v>40.695999999999998</v>
      </c>
      <c r="D62" s="101">
        <v>-24.77</v>
      </c>
      <c r="E62" s="99">
        <f>C62-D62</f>
        <v>65.465999999999994</v>
      </c>
      <c r="F62" s="100">
        <f>-(E62/D62)</f>
        <v>2.6429551877270892</v>
      </c>
    </row>
    <row r="63" spans="2:6" ht="15.75" x14ac:dyDescent="0.25">
      <c r="B63" s="103" t="s">
        <v>146</v>
      </c>
      <c r="C63" s="108"/>
      <c r="D63" s="108"/>
      <c r="E63" s="99"/>
      <c r="F63" s="100"/>
    </row>
    <row r="64" spans="2:6" ht="21" x14ac:dyDescent="0.35">
      <c r="B64" s="88"/>
      <c r="C64" s="108"/>
      <c r="D64" s="108"/>
      <c r="E64" s="99"/>
      <c r="F64" s="100"/>
    </row>
    <row r="65" spans="2:6" ht="21" x14ac:dyDescent="0.35">
      <c r="B65" s="88" t="s">
        <v>480</v>
      </c>
      <c r="C65" s="89"/>
      <c r="D65" s="89"/>
      <c r="E65" s="90"/>
      <c r="F65" s="91"/>
    </row>
    <row r="66" spans="2:6" ht="15" x14ac:dyDescent="0.25">
      <c r="B66" s="92" t="s">
        <v>153</v>
      </c>
      <c r="C66" s="93"/>
      <c r="D66" s="93"/>
      <c r="E66" s="93"/>
      <c r="F66" s="94"/>
    </row>
    <row r="67" spans="2:6" ht="15.75" x14ac:dyDescent="0.25">
      <c r="B67" s="95" t="s">
        <v>141</v>
      </c>
      <c r="C67" s="96">
        <v>2006</v>
      </c>
      <c r="D67" s="96">
        <v>2005</v>
      </c>
      <c r="E67" s="96" t="s">
        <v>142</v>
      </c>
      <c r="F67" s="95" t="s">
        <v>143</v>
      </c>
    </row>
    <row r="68" spans="2:6" ht="15.75" x14ac:dyDescent="0.25">
      <c r="B68" s="97" t="s">
        <v>149</v>
      </c>
      <c r="C68" s="102">
        <v>3.512</v>
      </c>
      <c r="D68" s="102">
        <v>1.417</v>
      </c>
      <c r="E68" s="99">
        <f>C68-D68</f>
        <v>2.0949999999999998</v>
      </c>
      <c r="F68" s="100">
        <f>(E68/D68)</f>
        <v>1.4784756527875791</v>
      </c>
    </row>
    <row r="69" spans="2:6" ht="15.75" x14ac:dyDescent="0.25">
      <c r="B69" s="95" t="s">
        <v>481</v>
      </c>
      <c r="C69" s="101">
        <v>0</v>
      </c>
      <c r="D69" s="101">
        <v>-80.956999999999994</v>
      </c>
      <c r="E69" s="110">
        <f>C69-D69</f>
        <v>80.956999999999994</v>
      </c>
      <c r="F69" s="104">
        <v>1</v>
      </c>
    </row>
    <row r="70" spans="2:6" ht="15.75" x14ac:dyDescent="0.25">
      <c r="B70" s="97" t="s">
        <v>154</v>
      </c>
      <c r="C70" s="102">
        <v>32.691000000000003</v>
      </c>
      <c r="D70" s="102">
        <v>-229.66800000000001</v>
      </c>
      <c r="E70" s="99">
        <f>C70-D70</f>
        <v>262.35900000000004</v>
      </c>
      <c r="F70" s="100">
        <f>-(E70/D70)</f>
        <v>1.1423402476618425</v>
      </c>
    </row>
    <row r="71" spans="2:6" ht="15.75" x14ac:dyDescent="0.25">
      <c r="B71" s="95" t="s">
        <v>145</v>
      </c>
      <c r="C71" s="101">
        <v>9.3550000000000004</v>
      </c>
      <c r="D71" s="101">
        <v>5.9359999999999999</v>
      </c>
      <c r="E71" s="99">
        <f>C71-D71</f>
        <v>3.4190000000000005</v>
      </c>
      <c r="F71" s="100">
        <f>(E71/D71)</f>
        <v>0.57597708894878719</v>
      </c>
    </row>
    <row r="72" spans="2:6" ht="15.75" x14ac:dyDescent="0.25">
      <c r="B72" s="97" t="s">
        <v>152</v>
      </c>
      <c r="C72" s="102">
        <v>23.335999999999999</v>
      </c>
      <c r="D72" s="102">
        <v>-235.60400000000001</v>
      </c>
      <c r="E72" s="99">
        <f>C72-D72</f>
        <v>258.94</v>
      </c>
      <c r="F72" s="100">
        <f>-(E72/D72)</f>
        <v>1.0990475543708935</v>
      </c>
    </row>
    <row r="73" spans="2:6" ht="15.75" x14ac:dyDescent="0.25">
      <c r="B73" s="103" t="s">
        <v>146</v>
      </c>
      <c r="C73" s="108"/>
      <c r="D73" s="108"/>
      <c r="E73" s="99"/>
      <c r="F73" s="100"/>
    </row>
    <row r="74" spans="2:6" ht="21" x14ac:dyDescent="0.35">
      <c r="B74" s="88"/>
    </row>
    <row r="75" spans="2:6" ht="21" x14ac:dyDescent="0.35">
      <c r="B75" s="88" t="s">
        <v>482</v>
      </c>
      <c r="C75" s="89"/>
      <c r="D75" s="89"/>
      <c r="E75" s="90"/>
      <c r="F75" s="91"/>
    </row>
    <row r="76" spans="2:6" ht="15" x14ac:dyDescent="0.25">
      <c r="B76" s="92" t="s">
        <v>483</v>
      </c>
      <c r="C76" s="93"/>
      <c r="D76" s="93"/>
      <c r="E76" s="93"/>
      <c r="F76" s="94"/>
    </row>
    <row r="77" spans="2:6" ht="15.75" x14ac:dyDescent="0.25">
      <c r="B77" s="95" t="s">
        <v>141</v>
      </c>
      <c r="C77" s="96">
        <v>2006</v>
      </c>
      <c r="D77" s="96">
        <v>2005</v>
      </c>
      <c r="E77" s="96" t="s">
        <v>142</v>
      </c>
      <c r="F77" s="95" t="s">
        <v>143</v>
      </c>
    </row>
    <row r="78" spans="2:6" ht="15.75" x14ac:dyDescent="0.25">
      <c r="B78" s="97" t="s">
        <v>144</v>
      </c>
      <c r="C78" s="98">
        <v>27.021000000000001</v>
      </c>
      <c r="D78" s="98">
        <v>42.198999999999998</v>
      </c>
      <c r="E78" s="99">
        <f>C78-D78</f>
        <v>-15.177999999999997</v>
      </c>
      <c r="F78" s="100">
        <f>(E78/D78)</f>
        <v>-0.35967676959169642</v>
      </c>
    </row>
    <row r="79" spans="2:6" ht="15.75" x14ac:dyDescent="0.25">
      <c r="B79" s="95" t="s">
        <v>154</v>
      </c>
      <c r="C79" s="101">
        <v>1.7849999999999999</v>
      </c>
      <c r="D79" s="101">
        <v>6.609</v>
      </c>
      <c r="E79" s="99">
        <f>C79-D79</f>
        <v>-4.8239999999999998</v>
      </c>
      <c r="F79" s="100">
        <f>(E79/D79)</f>
        <v>-0.72991375397185654</v>
      </c>
    </row>
    <row r="80" spans="2:6" ht="15.75" x14ac:dyDescent="0.25">
      <c r="B80" s="97" t="s">
        <v>145</v>
      </c>
      <c r="C80" s="102">
        <v>0.59</v>
      </c>
      <c r="D80" s="102">
        <v>1.964</v>
      </c>
      <c r="E80" s="99">
        <f>C80-D80</f>
        <v>-1.3740000000000001</v>
      </c>
      <c r="F80" s="100">
        <f>(E80/D80)</f>
        <v>-0.69959266802443998</v>
      </c>
    </row>
    <row r="81" spans="1:9" ht="15.75" x14ac:dyDescent="0.25">
      <c r="B81" s="95" t="s">
        <v>152</v>
      </c>
      <c r="C81" s="101">
        <v>1.1950000000000001</v>
      </c>
      <c r="D81" s="101">
        <v>4.6449999999999996</v>
      </c>
      <c r="E81" s="99">
        <f>C81-D81</f>
        <v>-3.4499999999999993</v>
      </c>
      <c r="F81" s="100">
        <f>(E81/D81)</f>
        <v>-0.74273412271259409</v>
      </c>
    </row>
    <row r="82" spans="1:9" ht="15.75" x14ac:dyDescent="0.25">
      <c r="B82" s="103" t="s">
        <v>146</v>
      </c>
    </row>
    <row r="83" spans="1:9" ht="21" x14ac:dyDescent="0.35">
      <c r="B83" s="88"/>
    </row>
    <row r="84" spans="1:9" ht="21" x14ac:dyDescent="0.35">
      <c r="B84" s="88" t="s">
        <v>458</v>
      </c>
      <c r="C84" s="89"/>
      <c r="D84" s="89"/>
      <c r="E84" s="90"/>
      <c r="F84" s="91"/>
    </row>
    <row r="85" spans="1:9" ht="15" x14ac:dyDescent="0.25">
      <c r="B85" s="92" t="s">
        <v>153</v>
      </c>
      <c r="C85" s="93"/>
      <c r="D85" s="93"/>
      <c r="E85" s="93"/>
      <c r="F85" s="94"/>
    </row>
    <row r="86" spans="1:9" ht="15.75" x14ac:dyDescent="0.25">
      <c r="B86" s="95" t="s">
        <v>141</v>
      </c>
      <c r="C86" s="96">
        <v>2006</v>
      </c>
      <c r="D86" s="96">
        <v>2005</v>
      </c>
      <c r="E86" s="96" t="s">
        <v>142</v>
      </c>
      <c r="F86" s="95" t="s">
        <v>143</v>
      </c>
    </row>
    <row r="87" spans="1:9" ht="15.75" x14ac:dyDescent="0.25">
      <c r="B87" s="97" t="s">
        <v>144</v>
      </c>
      <c r="C87" s="98">
        <v>274.04300000000001</v>
      </c>
      <c r="D87" s="98">
        <v>179.238</v>
      </c>
      <c r="E87" s="99">
        <f>C87-D87</f>
        <v>94.805000000000007</v>
      </c>
      <c r="F87" s="100">
        <f>(E87/D87)</f>
        <v>0.528933596670349</v>
      </c>
    </row>
    <row r="88" spans="1:9" ht="15.75" x14ac:dyDescent="0.25">
      <c r="B88" s="95" t="s">
        <v>154</v>
      </c>
      <c r="C88" s="101">
        <v>36.284999999999997</v>
      </c>
      <c r="D88" s="101">
        <v>26.649000000000001</v>
      </c>
      <c r="E88" s="99">
        <f>C88-D88</f>
        <v>9.6359999999999957</v>
      </c>
      <c r="F88" s="100">
        <f>(E88/D88)</f>
        <v>0.36158955307891461</v>
      </c>
    </row>
    <row r="89" spans="1:9" ht="15.75" x14ac:dyDescent="0.25">
      <c r="B89" s="97" t="s">
        <v>145</v>
      </c>
      <c r="C89" s="102">
        <v>7.7050000000000001</v>
      </c>
      <c r="D89" s="102">
        <v>4.835</v>
      </c>
      <c r="E89" s="99">
        <f>C89-D89</f>
        <v>2.87</v>
      </c>
      <c r="F89" s="100">
        <f>(E89/D89)</f>
        <v>0.59358841778697002</v>
      </c>
    </row>
    <row r="90" spans="1:9" ht="15.75" x14ac:dyDescent="0.25">
      <c r="B90" s="95" t="s">
        <v>152</v>
      </c>
      <c r="C90" s="101">
        <v>28.58</v>
      </c>
      <c r="D90" s="101">
        <v>21.812999999999999</v>
      </c>
      <c r="E90" s="99">
        <f>C90-D90</f>
        <v>6.7669999999999995</v>
      </c>
      <c r="F90" s="100">
        <f>(E90/D90)</f>
        <v>0.31022784578003942</v>
      </c>
    </row>
    <row r="91" spans="1:9" ht="15.75" x14ac:dyDescent="0.25">
      <c r="B91" s="103" t="s">
        <v>146</v>
      </c>
      <c r="C91" s="84"/>
      <c r="D91" s="84"/>
      <c r="E91" s="85"/>
      <c r="F91" s="85"/>
    </row>
    <row r="92" spans="1:9" ht="15.75" x14ac:dyDescent="0.25">
      <c r="B92" s="107" t="s">
        <v>459</v>
      </c>
      <c r="C92" s="108"/>
      <c r="D92" s="108"/>
      <c r="E92" s="99"/>
      <c r="F92" s="100"/>
    </row>
    <row r="93" spans="1:9" ht="15.75" x14ac:dyDescent="0.25">
      <c r="B93" s="107" t="s">
        <v>460</v>
      </c>
      <c r="C93" s="108"/>
      <c r="D93" s="108"/>
      <c r="E93" s="99"/>
      <c r="F93" s="100"/>
    </row>
    <row r="94" spans="1:9" ht="15.75" x14ac:dyDescent="0.25">
      <c r="B94" s="107" t="s">
        <v>461</v>
      </c>
      <c r="C94" s="108"/>
      <c r="D94" s="108"/>
      <c r="E94" s="99"/>
      <c r="F94" s="100"/>
    </row>
    <row r="95" spans="1:9" ht="21" x14ac:dyDescent="0.35">
      <c r="B95" s="88"/>
    </row>
    <row r="96" spans="1:9" s="87" customFormat="1" ht="21" x14ac:dyDescent="0.35">
      <c r="A96" s="81"/>
      <c r="B96" s="88" t="s">
        <v>484</v>
      </c>
      <c r="C96" s="89"/>
      <c r="D96" s="89"/>
      <c r="E96" s="90"/>
      <c r="F96" s="91"/>
      <c r="G96" s="86"/>
      <c r="H96" s="86"/>
      <c r="I96" s="86"/>
    </row>
    <row r="97" spans="1:9" s="87" customFormat="1" ht="15.75" x14ac:dyDescent="0.25">
      <c r="A97" s="81"/>
      <c r="B97" s="105" t="s">
        <v>491</v>
      </c>
      <c r="C97" s="223"/>
      <c r="D97" s="223"/>
      <c r="E97" s="224"/>
      <c r="F97" s="91"/>
      <c r="G97" s="86"/>
      <c r="H97" s="86"/>
      <c r="I97" s="86"/>
    </row>
    <row r="98" spans="1:9" s="87" customFormat="1" ht="15.75" x14ac:dyDescent="0.25">
      <c r="A98" s="81"/>
      <c r="B98" s="105" t="s">
        <v>485</v>
      </c>
      <c r="C98" s="223"/>
      <c r="D98" s="223"/>
      <c r="E98" s="224"/>
      <c r="F98" s="91"/>
      <c r="G98" s="86"/>
      <c r="H98" s="86"/>
      <c r="I98" s="86"/>
    </row>
    <row r="99" spans="1:9" s="87" customFormat="1" ht="21" x14ac:dyDescent="0.35">
      <c r="A99" s="81"/>
      <c r="B99" s="88"/>
      <c r="C99" s="77"/>
      <c r="D99" s="77"/>
      <c r="E99" s="77"/>
      <c r="F99" s="77"/>
      <c r="G99" s="86"/>
      <c r="H99" s="86"/>
      <c r="I99" s="86"/>
    </row>
    <row r="100" spans="1:9" s="87" customFormat="1" ht="21" x14ac:dyDescent="0.35">
      <c r="A100" s="81"/>
      <c r="B100" s="88" t="s">
        <v>486</v>
      </c>
      <c r="C100" s="77"/>
      <c r="D100" s="77"/>
      <c r="E100" s="77"/>
      <c r="F100" s="77"/>
      <c r="G100" s="86"/>
      <c r="H100" s="86"/>
      <c r="I100" s="86"/>
    </row>
    <row r="101" spans="1:9" s="87" customFormat="1" ht="15.75" x14ac:dyDescent="0.25">
      <c r="A101" s="81"/>
      <c r="B101" s="105" t="s">
        <v>487</v>
      </c>
      <c r="C101" s="77"/>
      <c r="D101" s="77"/>
      <c r="E101" s="77"/>
      <c r="F101" s="77"/>
      <c r="G101" s="86"/>
      <c r="H101" s="86"/>
      <c r="I101" s="86"/>
    </row>
    <row r="102" spans="1:9" s="87" customFormat="1" ht="21" x14ac:dyDescent="0.35">
      <c r="A102" s="81"/>
      <c r="B102" s="88"/>
      <c r="C102" s="77"/>
      <c r="D102" s="77"/>
      <c r="E102" s="77"/>
      <c r="F102" s="77"/>
      <c r="G102" s="86"/>
      <c r="H102" s="86"/>
      <c r="I102" s="86"/>
    </row>
    <row r="103" spans="1:9" s="87" customFormat="1" ht="21" x14ac:dyDescent="0.35">
      <c r="A103" s="81"/>
      <c r="B103" s="88" t="s">
        <v>462</v>
      </c>
      <c r="C103" s="77"/>
      <c r="D103" s="77"/>
      <c r="E103" s="77"/>
      <c r="F103" s="77"/>
      <c r="G103" s="86"/>
      <c r="H103" s="86"/>
      <c r="I103" s="86"/>
    </row>
    <row r="104" spans="1:9" s="87" customFormat="1" ht="15.75" x14ac:dyDescent="0.25">
      <c r="A104" s="81"/>
      <c r="B104" s="107" t="s">
        <v>490</v>
      </c>
      <c r="C104" s="77"/>
      <c r="D104" s="77"/>
      <c r="E104" s="77"/>
      <c r="F104" s="77"/>
      <c r="G104" s="86"/>
      <c r="H104" s="86"/>
      <c r="I104" s="86"/>
    </row>
    <row r="105" spans="1:9" s="87" customFormat="1" ht="21" x14ac:dyDescent="0.35">
      <c r="A105" s="81"/>
      <c r="B105" s="88"/>
      <c r="C105" s="77"/>
      <c r="D105" s="77"/>
      <c r="E105" s="77"/>
      <c r="F105" s="77"/>
      <c r="G105" s="86"/>
      <c r="H105" s="86"/>
      <c r="I105" s="86"/>
    </row>
    <row r="106" spans="1:9" s="87" customFormat="1" ht="21" x14ac:dyDescent="0.35">
      <c r="A106" s="81"/>
      <c r="B106" s="88" t="s">
        <v>463</v>
      </c>
      <c r="C106" s="77"/>
      <c r="D106" s="77"/>
      <c r="E106" s="77"/>
      <c r="F106" s="77"/>
      <c r="G106" s="86"/>
      <c r="H106" s="86"/>
      <c r="I106" s="86"/>
    </row>
    <row r="107" spans="1:9" s="87" customFormat="1" ht="15.75" x14ac:dyDescent="0.25">
      <c r="A107" s="81"/>
      <c r="B107" s="107" t="s">
        <v>488</v>
      </c>
      <c r="C107" s="77"/>
      <c r="D107" s="77"/>
      <c r="E107" s="77"/>
      <c r="F107" s="77"/>
      <c r="G107" s="86"/>
      <c r="H107" s="86"/>
      <c r="I107" s="86"/>
    </row>
    <row r="108" spans="1:9" ht="21" x14ac:dyDescent="0.35">
      <c r="B108" s="88"/>
      <c r="C108" s="89"/>
      <c r="D108" s="89"/>
      <c r="E108" s="90"/>
      <c r="F108" s="91"/>
    </row>
    <row r="109" spans="1:9" ht="21" x14ac:dyDescent="0.35">
      <c r="B109" s="88" t="s">
        <v>499</v>
      </c>
      <c r="C109" s="89"/>
      <c r="D109" s="89"/>
      <c r="E109" s="90"/>
      <c r="F109" s="91"/>
    </row>
    <row r="110" spans="1:9" ht="15.75" x14ac:dyDescent="0.25">
      <c r="B110" s="107" t="s">
        <v>492</v>
      </c>
      <c r="C110" s="109"/>
      <c r="D110" s="109"/>
      <c r="E110" s="109"/>
      <c r="F110" s="105"/>
    </row>
    <row r="111" spans="1:9" ht="15.75" x14ac:dyDescent="0.25">
      <c r="B111" s="107" t="s">
        <v>464</v>
      </c>
      <c r="C111" s="106"/>
      <c r="D111" s="106"/>
      <c r="E111" s="99"/>
      <c r="F111" s="100"/>
    </row>
    <row r="112" spans="1:9" ht="15.75" x14ac:dyDescent="0.25">
      <c r="B112" s="107" t="s">
        <v>465</v>
      </c>
      <c r="C112" s="108"/>
      <c r="D112" s="108"/>
      <c r="E112" s="99"/>
      <c r="F112" s="100"/>
    </row>
    <row r="113" spans="2:6" ht="15.75" x14ac:dyDescent="0.25">
      <c r="B113" s="219" t="s">
        <v>466</v>
      </c>
      <c r="C113" s="220"/>
      <c r="D113" s="220"/>
      <c r="E113" s="221"/>
      <c r="F113" s="222"/>
    </row>
    <row r="114" spans="2:6" ht="21" x14ac:dyDescent="0.35">
      <c r="B114" s="88"/>
    </row>
    <row r="115" spans="2:6" ht="21" x14ac:dyDescent="0.35">
      <c r="B115" s="88" t="s">
        <v>472</v>
      </c>
      <c r="C115" s="89"/>
      <c r="D115" s="89"/>
      <c r="E115" s="90"/>
      <c r="F115" s="91"/>
    </row>
    <row r="116" spans="2:6" ht="15.75" x14ac:dyDescent="0.25">
      <c r="B116" s="105" t="s">
        <v>489</v>
      </c>
      <c r="C116" s="223"/>
      <c r="D116" s="223"/>
      <c r="E116" s="224"/>
      <c r="F116" s="91"/>
    </row>
    <row r="117" spans="2:6" ht="15.75" x14ac:dyDescent="0.25">
      <c r="B117" s="105" t="s">
        <v>473</v>
      </c>
      <c r="C117" s="223"/>
      <c r="D117" s="223"/>
      <c r="E117" s="224"/>
      <c r="F117" s="91"/>
    </row>
    <row r="119" spans="2:6" ht="15.75" x14ac:dyDescent="0.25">
      <c r="B119" s="155" t="s">
        <v>135</v>
      </c>
      <c r="C119" s="225"/>
      <c r="D119" s="225"/>
      <c r="E119" s="225"/>
    </row>
  </sheetData>
  <sheetProtection password="DD03" sheet="1" objects="1" scenarios="1"/>
  <mergeCells count="1">
    <mergeCell ref="B1:E1"/>
  </mergeCells>
  <phoneticPr fontId="0" type="noConversion"/>
  <conditionalFormatting sqref="E111:F113 E87:F90 E50:F54 E78:F81 E68:F73 E59:F64 E37:F41 E25:F28 E16:F19 E11:F12 E92:F94">
    <cfRule type="cellIs" dxfId="0" priority="1" stopIfTrue="1" operator="lessThan">
      <formula>0</formula>
    </cfRule>
  </conditionalFormatting>
  <pageMargins left="0.75" right="0.75" top="1" bottom="1" header="0.5" footer="0.5"/>
  <pageSetup scale="91" orientation="landscape" r:id="rId1"/>
  <headerFooter alignWithMargins="0"/>
  <ignoredErrors>
    <ignoredError sqref="F60:F61 F7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57"/>
  </sheetPr>
  <dimension ref="B1:D272"/>
  <sheetViews>
    <sheetView workbookViewId="0">
      <pane ySplit="3" topLeftCell="A199" activePane="bottomLeft" state="frozen"/>
      <selection activeCell="D92" sqref="D92"/>
      <selection pane="bottomLeft" activeCell="G18" sqref="G18"/>
    </sheetView>
  </sheetViews>
  <sheetFormatPr defaultRowHeight="12.75" x14ac:dyDescent="0.2"/>
  <cols>
    <col min="2" max="2" width="53.7109375" customWidth="1"/>
    <col min="3" max="3" width="25.85546875" customWidth="1"/>
    <col min="4" max="4" width="40.7109375" customWidth="1"/>
  </cols>
  <sheetData>
    <row r="1" spans="2:4" ht="21" x14ac:dyDescent="0.35">
      <c r="B1" s="236" t="s">
        <v>136</v>
      </c>
      <c r="C1" s="236"/>
      <c r="D1" s="236"/>
    </row>
    <row r="2" spans="2:4" ht="23.25" x14ac:dyDescent="0.35">
      <c r="B2" s="111" t="s">
        <v>156</v>
      </c>
      <c r="C2" s="111"/>
      <c r="D2" s="112"/>
    </row>
    <row r="3" spans="2:4" ht="15.75" x14ac:dyDescent="0.25">
      <c r="B3" s="113" t="s">
        <v>157</v>
      </c>
      <c r="C3" s="114" t="s">
        <v>158</v>
      </c>
      <c r="D3" s="115" t="s">
        <v>159</v>
      </c>
    </row>
    <row r="4" spans="2:4" ht="15.75" x14ac:dyDescent="0.25">
      <c r="B4" s="116" t="s">
        <v>160</v>
      </c>
      <c r="C4" s="117"/>
      <c r="D4" s="118"/>
    </row>
    <row r="5" spans="2:4" ht="15.75" x14ac:dyDescent="0.25">
      <c r="B5" s="119" t="s">
        <v>161</v>
      </c>
      <c r="C5" s="120" t="s">
        <v>162</v>
      </c>
      <c r="D5" s="121">
        <v>229194668</v>
      </c>
    </row>
    <row r="6" spans="2:4" ht="15.75" x14ac:dyDescent="0.25">
      <c r="B6" s="119" t="s">
        <v>163</v>
      </c>
      <c r="C6" s="122" t="s">
        <v>164</v>
      </c>
      <c r="D6" s="121">
        <v>40000000</v>
      </c>
    </row>
    <row r="7" spans="2:4" ht="15.75" x14ac:dyDescent="0.25">
      <c r="B7" s="119" t="s">
        <v>165</v>
      </c>
      <c r="C7" s="122" t="s">
        <v>166</v>
      </c>
      <c r="D7" s="121">
        <v>24760418</v>
      </c>
    </row>
    <row r="8" spans="2:4" ht="15.75" x14ac:dyDescent="0.25">
      <c r="B8" s="119" t="s">
        <v>167</v>
      </c>
      <c r="C8" s="122" t="s">
        <v>164</v>
      </c>
      <c r="D8" s="121">
        <v>96000000</v>
      </c>
    </row>
    <row r="9" spans="2:4" ht="15.75" x14ac:dyDescent="0.25">
      <c r="B9" s="119" t="s">
        <v>168</v>
      </c>
      <c r="C9" s="122" t="s">
        <v>164</v>
      </c>
      <c r="D9" s="121">
        <f>317973097+158986549</f>
        <v>476959646</v>
      </c>
    </row>
    <row r="10" spans="2:4" ht="15.75" x14ac:dyDescent="0.25">
      <c r="B10" s="119" t="s">
        <v>169</v>
      </c>
      <c r="C10" s="122" t="s">
        <v>164</v>
      </c>
      <c r="D10" s="121">
        <v>500000000</v>
      </c>
    </row>
    <row r="11" spans="2:4" ht="15.75" x14ac:dyDescent="0.25">
      <c r="B11" s="123"/>
      <c r="C11" s="124"/>
      <c r="D11" s="125"/>
    </row>
    <row r="12" spans="2:4" ht="15.75" x14ac:dyDescent="0.25">
      <c r="B12" s="116" t="s">
        <v>170</v>
      </c>
      <c r="C12" s="117"/>
      <c r="D12" s="126"/>
    </row>
    <row r="13" spans="2:4" ht="15.75" x14ac:dyDescent="0.25">
      <c r="B13" s="127" t="s">
        <v>171</v>
      </c>
      <c r="C13" s="128" t="s">
        <v>164</v>
      </c>
      <c r="D13" s="129">
        <v>3000000000</v>
      </c>
    </row>
    <row r="14" spans="2:4" ht="15.75" x14ac:dyDescent="0.25">
      <c r="B14" s="127" t="s">
        <v>172</v>
      </c>
      <c r="C14" s="128" t="s">
        <v>164</v>
      </c>
      <c r="D14" s="129">
        <v>186510000</v>
      </c>
    </row>
    <row r="15" spans="2:4" ht="15.75" x14ac:dyDescent="0.25">
      <c r="B15" s="127" t="s">
        <v>83</v>
      </c>
      <c r="C15" s="128" t="s">
        <v>164</v>
      </c>
      <c r="D15" s="129">
        <f>300000000+450000000</f>
        <v>750000000</v>
      </c>
    </row>
    <row r="16" spans="2:4" ht="15.75" x14ac:dyDescent="0.25">
      <c r="B16" s="127"/>
      <c r="C16" s="77"/>
      <c r="D16" s="130"/>
    </row>
    <row r="17" spans="2:4" ht="15.75" x14ac:dyDescent="0.25">
      <c r="B17" s="116" t="s">
        <v>173</v>
      </c>
      <c r="C17" s="117"/>
      <c r="D17" s="126"/>
    </row>
    <row r="18" spans="2:4" ht="15.75" x14ac:dyDescent="0.25">
      <c r="B18" s="119" t="s">
        <v>147</v>
      </c>
      <c r="C18" s="122" t="s">
        <v>164</v>
      </c>
      <c r="D18" s="121">
        <v>604800000</v>
      </c>
    </row>
    <row r="19" spans="2:4" ht="15.75" x14ac:dyDescent="0.25">
      <c r="B19" s="119" t="s">
        <v>174</v>
      </c>
      <c r="C19" s="122" t="s">
        <v>164</v>
      </c>
      <c r="D19" s="121">
        <v>335000000</v>
      </c>
    </row>
    <row r="20" spans="2:4" ht="15.75" x14ac:dyDescent="0.25">
      <c r="B20" s="119" t="s">
        <v>175</v>
      </c>
      <c r="C20" s="122" t="s">
        <v>166</v>
      </c>
      <c r="D20" s="121">
        <v>30000000</v>
      </c>
    </row>
    <row r="21" spans="2:4" ht="15.75" x14ac:dyDescent="0.25">
      <c r="B21" s="119" t="s">
        <v>176</v>
      </c>
      <c r="C21" s="122" t="s">
        <v>164</v>
      </c>
      <c r="D21" s="121">
        <v>453868227</v>
      </c>
    </row>
    <row r="22" spans="2:4" ht="15.75" x14ac:dyDescent="0.25">
      <c r="B22" s="119" t="s">
        <v>177</v>
      </c>
      <c r="C22" s="122" t="s">
        <v>164</v>
      </c>
      <c r="D22" s="121">
        <v>135336084</v>
      </c>
    </row>
    <row r="23" spans="2:4" ht="15.75" x14ac:dyDescent="0.25">
      <c r="B23" s="123"/>
      <c r="C23" s="124"/>
      <c r="D23" s="131"/>
    </row>
    <row r="24" spans="2:4" ht="15.75" x14ac:dyDescent="0.25">
      <c r="B24" s="116" t="s">
        <v>178</v>
      </c>
      <c r="C24" s="117"/>
      <c r="D24" s="126"/>
    </row>
    <row r="25" spans="2:4" ht="15.75" x14ac:dyDescent="0.25">
      <c r="B25" s="127" t="s">
        <v>179</v>
      </c>
      <c r="C25" s="128" t="s">
        <v>166</v>
      </c>
      <c r="D25" s="132">
        <v>6978160862</v>
      </c>
    </row>
    <row r="26" spans="2:4" ht="15.75" x14ac:dyDescent="0.25">
      <c r="B26" s="127" t="s">
        <v>180</v>
      </c>
      <c r="C26" s="128" t="s">
        <v>166</v>
      </c>
      <c r="D26" s="132">
        <v>5108333332</v>
      </c>
    </row>
    <row r="27" spans="2:4" ht="15.75" x14ac:dyDescent="0.25">
      <c r="B27" s="127" t="s">
        <v>181</v>
      </c>
      <c r="C27" s="128" t="s">
        <v>182</v>
      </c>
      <c r="D27" s="132">
        <v>7603602705</v>
      </c>
    </row>
    <row r="28" spans="2:4" ht="15.75" x14ac:dyDescent="0.25">
      <c r="B28" s="127" t="s">
        <v>183</v>
      </c>
      <c r="C28" s="128" t="s">
        <v>164</v>
      </c>
      <c r="D28" s="132">
        <v>10827113463</v>
      </c>
    </row>
    <row r="29" spans="2:4" ht="15.75" x14ac:dyDescent="0.25">
      <c r="B29" s="127" t="s">
        <v>184</v>
      </c>
      <c r="C29" s="128" t="s">
        <v>182</v>
      </c>
      <c r="D29" s="132">
        <v>9549763475</v>
      </c>
    </row>
    <row r="30" spans="2:4" ht="15.75" x14ac:dyDescent="0.25">
      <c r="B30" s="127" t="s">
        <v>185</v>
      </c>
      <c r="C30" s="128" t="s">
        <v>186</v>
      </c>
      <c r="D30" s="132">
        <v>16463686588</v>
      </c>
    </row>
    <row r="31" spans="2:4" ht="15.75" x14ac:dyDescent="0.25">
      <c r="B31" s="127" t="s">
        <v>187</v>
      </c>
      <c r="C31" s="128" t="s">
        <v>166</v>
      </c>
      <c r="D31" s="132">
        <v>10477338776</v>
      </c>
    </row>
    <row r="32" spans="2:4" ht="15.75" x14ac:dyDescent="0.25">
      <c r="B32" s="127" t="s">
        <v>188</v>
      </c>
      <c r="C32" s="128"/>
      <c r="D32" s="132">
        <v>9688629584</v>
      </c>
    </row>
    <row r="33" spans="2:4" ht="15.75" x14ac:dyDescent="0.25">
      <c r="B33" s="127" t="s">
        <v>189</v>
      </c>
      <c r="C33" s="128" t="s">
        <v>190</v>
      </c>
      <c r="D33" s="132">
        <v>10000000000</v>
      </c>
    </row>
    <row r="34" spans="2:4" ht="15.75" x14ac:dyDescent="0.25">
      <c r="B34" s="127" t="s">
        <v>191</v>
      </c>
      <c r="C34" s="128" t="s">
        <v>190</v>
      </c>
      <c r="D34" s="132">
        <v>10723586428</v>
      </c>
    </row>
    <row r="35" spans="2:4" ht="15.75" x14ac:dyDescent="0.25">
      <c r="B35" s="127" t="s">
        <v>192</v>
      </c>
      <c r="C35" s="128" t="s">
        <v>166</v>
      </c>
      <c r="D35" s="132">
        <v>12500000000</v>
      </c>
    </row>
    <row r="36" spans="2:4" ht="15.75" x14ac:dyDescent="0.25">
      <c r="B36" s="127" t="s">
        <v>193</v>
      </c>
      <c r="C36" s="128" t="s">
        <v>194</v>
      </c>
      <c r="D36" s="132">
        <v>11642006625</v>
      </c>
    </row>
    <row r="37" spans="2:4" ht="15.75" x14ac:dyDescent="0.25">
      <c r="B37" s="127" t="s">
        <v>195</v>
      </c>
      <c r="C37" s="128" t="s">
        <v>186</v>
      </c>
      <c r="D37" s="132">
        <v>6435024933.333333</v>
      </c>
    </row>
    <row r="38" spans="2:4" ht="15.75" x14ac:dyDescent="0.25">
      <c r="B38" s="127" t="s">
        <v>196</v>
      </c>
      <c r="C38" s="128" t="s">
        <v>166</v>
      </c>
      <c r="D38" s="132">
        <v>7503044788</v>
      </c>
    </row>
    <row r="39" spans="2:4" ht="15.75" x14ac:dyDescent="0.25">
      <c r="B39" s="127" t="s">
        <v>197</v>
      </c>
      <c r="C39" s="133"/>
      <c r="D39" s="132">
        <v>11321143263</v>
      </c>
    </row>
    <row r="40" spans="2:4" ht="15.75" x14ac:dyDescent="0.25">
      <c r="B40" s="127" t="s">
        <v>198</v>
      </c>
      <c r="C40" s="128" t="s">
        <v>186</v>
      </c>
      <c r="D40" s="132">
        <v>10552847632</v>
      </c>
    </row>
    <row r="41" spans="2:4" ht="15.75" x14ac:dyDescent="0.25">
      <c r="B41" s="127" t="s">
        <v>199</v>
      </c>
      <c r="C41" s="128" t="s">
        <v>194</v>
      </c>
      <c r="D41" s="132">
        <v>8472000000</v>
      </c>
    </row>
    <row r="42" spans="2:4" ht="15.75" x14ac:dyDescent="0.25">
      <c r="B42" s="127" t="s">
        <v>200</v>
      </c>
      <c r="C42" s="128"/>
      <c r="D42" s="132">
        <v>14736894670</v>
      </c>
    </row>
    <row r="43" spans="2:4" ht="15.75" x14ac:dyDescent="0.25">
      <c r="B43" s="127" t="s">
        <v>201</v>
      </c>
      <c r="C43" s="128" t="s">
        <v>166</v>
      </c>
      <c r="D43" s="132">
        <v>9381756062</v>
      </c>
    </row>
    <row r="44" spans="2:4" ht="15.75" x14ac:dyDescent="0.25">
      <c r="B44" s="127" t="s">
        <v>202</v>
      </c>
      <c r="C44" s="128" t="s">
        <v>166</v>
      </c>
      <c r="D44" s="132">
        <v>9153938880</v>
      </c>
    </row>
    <row r="45" spans="2:4" ht="15.75" x14ac:dyDescent="0.25">
      <c r="B45" s="127" t="s">
        <v>203</v>
      </c>
      <c r="C45" s="128" t="s">
        <v>186</v>
      </c>
      <c r="D45" s="132">
        <v>9265524300</v>
      </c>
    </row>
    <row r="46" spans="2:4" ht="15.75" x14ac:dyDescent="0.25">
      <c r="B46" s="123"/>
      <c r="C46" s="124"/>
      <c r="D46" s="124"/>
    </row>
    <row r="47" spans="2:4" ht="15.75" x14ac:dyDescent="0.25">
      <c r="B47" s="116" t="s">
        <v>204</v>
      </c>
      <c r="C47" s="117"/>
      <c r="D47" s="118"/>
    </row>
    <row r="48" spans="2:4" ht="15.75" x14ac:dyDescent="0.25">
      <c r="B48" s="119" t="s">
        <v>205</v>
      </c>
      <c r="C48" s="122" t="s">
        <v>164</v>
      </c>
      <c r="D48" s="121">
        <v>900000000</v>
      </c>
    </row>
    <row r="49" spans="2:4" ht="15.75" x14ac:dyDescent="0.25">
      <c r="B49" s="119" t="s">
        <v>206</v>
      </c>
      <c r="C49" s="122" t="s">
        <v>164</v>
      </c>
      <c r="D49" s="121">
        <v>250836000</v>
      </c>
    </row>
    <row r="50" spans="2:4" ht="15.75" x14ac:dyDescent="0.25">
      <c r="B50" s="119" t="s">
        <v>207</v>
      </c>
      <c r="C50" s="122" t="s">
        <v>186</v>
      </c>
      <c r="D50" s="121">
        <v>1474925519</v>
      </c>
    </row>
    <row r="51" spans="2:4" ht="15.75" x14ac:dyDescent="0.25">
      <c r="B51" s="119" t="s">
        <v>208</v>
      </c>
      <c r="C51" s="122" t="s">
        <v>164</v>
      </c>
      <c r="D51" s="121">
        <v>412914681</v>
      </c>
    </row>
    <row r="52" spans="2:4" ht="15.75" x14ac:dyDescent="0.25">
      <c r="B52" s="119" t="s">
        <v>209</v>
      </c>
      <c r="C52" s="122" t="s">
        <v>164</v>
      </c>
      <c r="D52" s="121">
        <v>562000000</v>
      </c>
    </row>
    <row r="53" spans="2:4" ht="15.75" x14ac:dyDescent="0.25">
      <c r="B53" s="119" t="s">
        <v>210</v>
      </c>
      <c r="C53" s="122" t="s">
        <v>164</v>
      </c>
      <c r="D53" s="121">
        <v>7562562340</v>
      </c>
    </row>
    <row r="54" spans="2:4" ht="15.75" x14ac:dyDescent="0.25">
      <c r="B54" s="119" t="s">
        <v>211</v>
      </c>
      <c r="C54" s="122" t="s">
        <v>166</v>
      </c>
      <c r="D54" s="121">
        <v>126000000</v>
      </c>
    </row>
    <row r="55" spans="2:4" ht="15.75" x14ac:dyDescent="0.25">
      <c r="B55" s="123"/>
      <c r="C55" s="124"/>
      <c r="D55" s="134"/>
    </row>
    <row r="56" spans="2:4" ht="15.75" x14ac:dyDescent="0.25">
      <c r="B56" s="116" t="s">
        <v>212</v>
      </c>
      <c r="C56" s="117"/>
      <c r="D56" s="118"/>
    </row>
    <row r="57" spans="2:4" ht="15.75" x14ac:dyDescent="0.25">
      <c r="B57" s="127" t="s">
        <v>213</v>
      </c>
      <c r="C57" s="128" t="s">
        <v>164</v>
      </c>
      <c r="D57" s="129">
        <v>1462500000</v>
      </c>
    </row>
    <row r="58" spans="2:4" ht="15.75" x14ac:dyDescent="0.25">
      <c r="B58" s="127" t="s">
        <v>214</v>
      </c>
      <c r="C58" s="128" t="s">
        <v>164</v>
      </c>
      <c r="D58" s="129">
        <v>1068813374</v>
      </c>
    </row>
    <row r="59" spans="2:4" ht="15.75" x14ac:dyDescent="0.25">
      <c r="B59" s="127" t="s">
        <v>215</v>
      </c>
      <c r="C59" s="128" t="s">
        <v>164</v>
      </c>
      <c r="D59" s="129">
        <v>123404000</v>
      </c>
    </row>
    <row r="60" spans="2:4" ht="15.75" x14ac:dyDescent="0.25">
      <c r="B60" s="127" t="s">
        <v>216</v>
      </c>
      <c r="C60" s="128" t="s">
        <v>164</v>
      </c>
      <c r="D60" s="129">
        <v>111349578</v>
      </c>
    </row>
    <row r="61" spans="2:4" ht="15.75" x14ac:dyDescent="0.25">
      <c r="B61" s="127" t="s">
        <v>217</v>
      </c>
      <c r="C61" s="128" t="s">
        <v>164</v>
      </c>
      <c r="D61" s="129">
        <v>265409280</v>
      </c>
    </row>
    <row r="62" spans="2:4" ht="15.75" x14ac:dyDescent="0.25">
      <c r="B62" s="127" t="s">
        <v>218</v>
      </c>
      <c r="C62" s="128" t="s">
        <v>164</v>
      </c>
      <c r="D62" s="129">
        <v>15000000</v>
      </c>
    </row>
    <row r="63" spans="2:4" ht="15.75" x14ac:dyDescent="0.25">
      <c r="B63" s="127" t="s">
        <v>219</v>
      </c>
      <c r="C63" s="128" t="s">
        <v>164</v>
      </c>
      <c r="D63" s="129">
        <v>3001600004</v>
      </c>
    </row>
    <row r="64" spans="2:4" ht="15.75" x14ac:dyDescent="0.25">
      <c r="B64" s="127" t="s">
        <v>220</v>
      </c>
      <c r="C64" s="128" t="s">
        <v>164</v>
      </c>
      <c r="D64" s="129">
        <v>2784375000</v>
      </c>
    </row>
    <row r="65" spans="2:4" ht="15.75" x14ac:dyDescent="0.25">
      <c r="B65" s="127"/>
      <c r="C65" s="128"/>
      <c r="D65" s="129"/>
    </row>
    <row r="66" spans="2:4" ht="15.75" x14ac:dyDescent="0.25">
      <c r="B66" s="116" t="s">
        <v>221</v>
      </c>
      <c r="C66" s="117"/>
      <c r="D66" s="118"/>
    </row>
    <row r="67" spans="2:4" ht="15.75" x14ac:dyDescent="0.25">
      <c r="B67" s="119" t="s">
        <v>222</v>
      </c>
      <c r="C67" s="122" t="s">
        <v>164</v>
      </c>
      <c r="D67" s="121">
        <v>130000000</v>
      </c>
    </row>
    <row r="68" spans="2:4" ht="15.75" x14ac:dyDescent="0.25">
      <c r="B68" s="119" t="s">
        <v>223</v>
      </c>
      <c r="C68" s="122" t="s">
        <v>164</v>
      </c>
      <c r="D68" s="121">
        <v>217367585</v>
      </c>
    </row>
    <row r="69" spans="2:4" ht="15.75" x14ac:dyDescent="0.25">
      <c r="B69" s="119" t="s">
        <v>224</v>
      </c>
      <c r="C69" s="122" t="s">
        <v>164</v>
      </c>
      <c r="D69" s="121">
        <v>209638599</v>
      </c>
    </row>
    <row r="70" spans="2:4" ht="15.75" x14ac:dyDescent="0.25">
      <c r="B70" s="119" t="s">
        <v>225</v>
      </c>
      <c r="C70" s="122" t="s">
        <v>164</v>
      </c>
      <c r="D70" s="121">
        <v>242908200</v>
      </c>
    </row>
    <row r="71" spans="2:4" ht="15.75" x14ac:dyDescent="0.25">
      <c r="B71" s="119" t="s">
        <v>226</v>
      </c>
      <c r="C71" s="122" t="s">
        <v>164</v>
      </c>
      <c r="D71" s="121">
        <v>84125000</v>
      </c>
    </row>
    <row r="72" spans="2:4" ht="15.75" x14ac:dyDescent="0.25">
      <c r="B72" s="119" t="s">
        <v>227</v>
      </c>
      <c r="C72" s="122" t="s">
        <v>164</v>
      </c>
      <c r="D72" s="121">
        <v>153786012</v>
      </c>
    </row>
    <row r="73" spans="2:4" ht="15.75" x14ac:dyDescent="0.25">
      <c r="B73" s="119" t="s">
        <v>228</v>
      </c>
      <c r="C73" s="122" t="s">
        <v>164</v>
      </c>
      <c r="D73" s="121">
        <v>62500000</v>
      </c>
    </row>
    <row r="74" spans="2:4" ht="15.75" x14ac:dyDescent="0.25">
      <c r="B74" s="123"/>
      <c r="C74" s="124"/>
      <c r="D74" s="134"/>
    </row>
    <row r="75" spans="2:4" ht="15.75" x14ac:dyDescent="0.25">
      <c r="B75" s="116" t="s">
        <v>229</v>
      </c>
      <c r="C75" s="117"/>
      <c r="D75" s="118"/>
    </row>
    <row r="76" spans="2:4" ht="15.75" x14ac:dyDescent="0.25">
      <c r="B76" s="127" t="s">
        <v>230</v>
      </c>
      <c r="C76" s="128" t="s">
        <v>164</v>
      </c>
      <c r="D76" s="129">
        <v>88364339</v>
      </c>
    </row>
    <row r="77" spans="2:4" ht="15.75" x14ac:dyDescent="0.25">
      <c r="B77" s="123"/>
      <c r="C77" s="124"/>
      <c r="D77" s="134"/>
    </row>
    <row r="78" spans="2:4" ht="15.75" x14ac:dyDescent="0.25">
      <c r="B78" s="116" t="s">
        <v>231</v>
      </c>
      <c r="C78" s="117"/>
      <c r="D78" s="118"/>
    </row>
    <row r="79" spans="2:4" ht="15.75" x14ac:dyDescent="0.25">
      <c r="B79" s="119" t="s">
        <v>232</v>
      </c>
      <c r="C79" s="122" t="s">
        <v>164</v>
      </c>
      <c r="D79" s="121">
        <v>18415216</v>
      </c>
    </row>
    <row r="80" spans="2:4" ht="15.75" x14ac:dyDescent="0.25">
      <c r="B80" s="119" t="s">
        <v>233</v>
      </c>
      <c r="C80" s="122" t="s">
        <v>164</v>
      </c>
      <c r="D80" s="121">
        <v>50000000</v>
      </c>
    </row>
    <row r="81" spans="2:4" ht="15.75" x14ac:dyDescent="0.25">
      <c r="B81" s="119" t="s">
        <v>234</v>
      </c>
      <c r="C81" s="122" t="s">
        <v>164</v>
      </c>
      <c r="D81" s="121">
        <v>108000000</v>
      </c>
    </row>
    <row r="82" spans="2:4" ht="15.75" x14ac:dyDescent="0.25">
      <c r="B82" s="119" t="s">
        <v>235</v>
      </c>
      <c r="C82" s="122" t="s">
        <v>166</v>
      </c>
      <c r="D82" s="121">
        <v>100000000</v>
      </c>
    </row>
    <row r="83" spans="2:4" ht="15.75" x14ac:dyDescent="0.25">
      <c r="B83" s="119" t="s">
        <v>236</v>
      </c>
      <c r="C83" s="122" t="s">
        <v>166</v>
      </c>
      <c r="D83" s="121">
        <v>314256000</v>
      </c>
    </row>
    <row r="84" spans="2:4" ht="15.75" x14ac:dyDescent="0.25">
      <c r="B84" s="119" t="s">
        <v>237</v>
      </c>
      <c r="C84" s="122" t="s">
        <v>166</v>
      </c>
      <c r="D84" s="121">
        <v>81000000</v>
      </c>
    </row>
    <row r="85" spans="2:4" ht="15.75" x14ac:dyDescent="0.25">
      <c r="B85" s="123"/>
      <c r="C85" s="124"/>
      <c r="D85" s="134"/>
    </row>
    <row r="86" spans="2:4" ht="15.75" x14ac:dyDescent="0.25">
      <c r="B86" s="116" t="s">
        <v>238</v>
      </c>
      <c r="C86" s="117"/>
      <c r="D86" s="118"/>
    </row>
    <row r="87" spans="2:4" ht="15.75" x14ac:dyDescent="0.25">
      <c r="B87" s="127" t="s">
        <v>239</v>
      </c>
      <c r="C87" s="128" t="s">
        <v>164</v>
      </c>
      <c r="D87" s="129">
        <v>1896506108</v>
      </c>
    </row>
    <row r="88" spans="2:4" ht="15.75" x14ac:dyDescent="0.25">
      <c r="B88" s="127" t="s">
        <v>240</v>
      </c>
      <c r="C88" s="128" t="s">
        <v>166</v>
      </c>
      <c r="D88" s="129">
        <v>120487500</v>
      </c>
    </row>
    <row r="89" spans="2:4" ht="15.75" x14ac:dyDescent="0.25">
      <c r="B89" s="127" t="s">
        <v>241</v>
      </c>
      <c r="C89" s="128" t="s">
        <v>194</v>
      </c>
      <c r="D89" s="129">
        <v>389151412</v>
      </c>
    </row>
    <row r="90" spans="2:4" ht="15.75" x14ac:dyDescent="0.25">
      <c r="B90" s="127" t="s">
        <v>242</v>
      </c>
      <c r="C90" s="128" t="s">
        <v>243</v>
      </c>
      <c r="D90" s="129">
        <v>2541105309</v>
      </c>
    </row>
    <row r="91" spans="2:4" ht="15.75" x14ac:dyDescent="0.25">
      <c r="B91" s="127" t="s">
        <v>244</v>
      </c>
      <c r="C91" s="128" t="s">
        <v>164</v>
      </c>
      <c r="D91" s="129">
        <v>821666666</v>
      </c>
    </row>
    <row r="92" spans="2:4" ht="15.75" x14ac:dyDescent="0.25">
      <c r="B92" s="127" t="s">
        <v>245</v>
      </c>
      <c r="C92" s="128" t="s">
        <v>164</v>
      </c>
      <c r="D92" s="129">
        <v>1280570300</v>
      </c>
    </row>
    <row r="93" spans="2:4" ht="15.75" x14ac:dyDescent="0.25">
      <c r="B93" s="127" t="s">
        <v>246</v>
      </c>
      <c r="C93" s="128" t="s">
        <v>164</v>
      </c>
      <c r="D93" s="129">
        <v>3783296250</v>
      </c>
    </row>
    <row r="94" spans="2:4" ht="15.75" x14ac:dyDescent="0.25">
      <c r="B94" s="127" t="s">
        <v>247</v>
      </c>
      <c r="C94" s="128" t="s">
        <v>164</v>
      </c>
      <c r="D94" s="129">
        <v>18553905526</v>
      </c>
    </row>
    <row r="95" spans="2:4" ht="15.75" x14ac:dyDescent="0.25">
      <c r="B95" s="123"/>
      <c r="C95" s="124"/>
      <c r="D95" s="134"/>
    </row>
    <row r="96" spans="2:4" ht="15.75" x14ac:dyDescent="0.25">
      <c r="B96" s="116" t="s">
        <v>248</v>
      </c>
      <c r="C96" s="117"/>
      <c r="D96" s="118"/>
    </row>
    <row r="97" spans="2:4" ht="15.75" x14ac:dyDescent="0.25">
      <c r="B97" s="119" t="s">
        <v>249</v>
      </c>
      <c r="C97" s="122" t="s">
        <v>164</v>
      </c>
      <c r="D97" s="121">
        <v>148500000</v>
      </c>
    </row>
    <row r="98" spans="2:4" ht="15.75" x14ac:dyDescent="0.25">
      <c r="B98" s="119" t="s">
        <v>250</v>
      </c>
      <c r="C98" s="122" t="s">
        <v>166</v>
      </c>
      <c r="D98" s="121">
        <v>196875000</v>
      </c>
    </row>
    <row r="99" spans="2:4" ht="15.75" x14ac:dyDescent="0.25">
      <c r="B99" s="119" t="s">
        <v>251</v>
      </c>
      <c r="C99" s="122" t="s">
        <v>166</v>
      </c>
      <c r="D99" s="121">
        <v>159920000</v>
      </c>
    </row>
    <row r="100" spans="2:4" ht="15.75" x14ac:dyDescent="0.25">
      <c r="B100" s="119" t="s">
        <v>252</v>
      </c>
      <c r="C100" s="122" t="s">
        <v>166</v>
      </c>
      <c r="D100" s="121">
        <v>125000000</v>
      </c>
    </row>
    <row r="101" spans="2:4" ht="15.75" x14ac:dyDescent="0.25">
      <c r="B101" s="119" t="s">
        <v>253</v>
      </c>
      <c r="C101" s="122" t="s">
        <v>164</v>
      </c>
      <c r="D101" s="121">
        <v>300000000</v>
      </c>
    </row>
    <row r="102" spans="2:4" ht="15.75" x14ac:dyDescent="0.25">
      <c r="B102" s="119" t="s">
        <v>254</v>
      </c>
      <c r="C102" s="122" t="s">
        <v>166</v>
      </c>
      <c r="D102" s="121">
        <v>20000000</v>
      </c>
    </row>
    <row r="103" spans="2:4" ht="15.75" x14ac:dyDescent="0.25">
      <c r="B103" s="123"/>
      <c r="C103" s="124"/>
      <c r="D103" s="134"/>
    </row>
    <row r="104" spans="2:4" ht="15.75" x14ac:dyDescent="0.25">
      <c r="B104" s="116" t="s">
        <v>255</v>
      </c>
      <c r="C104" s="117"/>
      <c r="D104" s="118"/>
    </row>
    <row r="105" spans="2:4" ht="15.75" x14ac:dyDescent="0.25">
      <c r="B105" s="127" t="s">
        <v>256</v>
      </c>
      <c r="C105" s="128" t="s">
        <v>186</v>
      </c>
      <c r="D105" s="129">
        <v>37877204</v>
      </c>
    </row>
    <row r="106" spans="2:4" ht="15.75" x14ac:dyDescent="0.25">
      <c r="B106" s="127" t="s">
        <v>257</v>
      </c>
      <c r="C106" s="128" t="s">
        <v>194</v>
      </c>
      <c r="D106" s="129">
        <v>420001600</v>
      </c>
    </row>
    <row r="107" spans="2:4" ht="15.75" x14ac:dyDescent="0.25">
      <c r="B107" s="127" t="s">
        <v>258</v>
      </c>
      <c r="C107" s="128" t="s">
        <v>259</v>
      </c>
      <c r="D107" s="129">
        <v>68172398</v>
      </c>
    </row>
    <row r="108" spans="2:4" ht="15.75" x14ac:dyDescent="0.25">
      <c r="B108" s="123"/>
      <c r="C108" s="124"/>
      <c r="D108" s="134"/>
    </row>
    <row r="109" spans="2:4" ht="15.75" x14ac:dyDescent="0.25">
      <c r="B109" s="116" t="s">
        <v>260</v>
      </c>
      <c r="C109" s="117"/>
      <c r="D109" s="118"/>
    </row>
    <row r="110" spans="2:4" ht="15.75" x14ac:dyDescent="0.25">
      <c r="B110" s="119" t="s">
        <v>261</v>
      </c>
      <c r="C110" s="122" t="s">
        <v>166</v>
      </c>
      <c r="D110" s="121">
        <v>512472290</v>
      </c>
    </row>
    <row r="111" spans="2:4" ht="15.75" x14ac:dyDescent="0.25">
      <c r="B111" s="119" t="s">
        <v>262</v>
      </c>
      <c r="C111" s="122" t="s">
        <v>164</v>
      </c>
      <c r="D111" s="121">
        <v>6000000</v>
      </c>
    </row>
    <row r="112" spans="2:4" ht="15.75" x14ac:dyDescent="0.25">
      <c r="B112" s="119" t="s">
        <v>263</v>
      </c>
      <c r="C112" s="122" t="s">
        <v>164</v>
      </c>
      <c r="D112" s="121">
        <v>1100842666</v>
      </c>
    </row>
    <row r="113" spans="2:4" ht="15.75" x14ac:dyDescent="0.25">
      <c r="B113" s="119" t="s">
        <v>264</v>
      </c>
      <c r="C113" s="122" t="s">
        <v>164</v>
      </c>
      <c r="D113" s="121">
        <v>10000000000</v>
      </c>
    </row>
    <row r="114" spans="2:4" ht="15.75" x14ac:dyDescent="0.25">
      <c r="B114" s="119" t="s">
        <v>265</v>
      </c>
      <c r="C114" s="122" t="s">
        <v>266</v>
      </c>
      <c r="D114" s="121">
        <v>100000000</v>
      </c>
    </row>
    <row r="115" spans="2:4" ht="15.75" x14ac:dyDescent="0.25">
      <c r="B115" s="119" t="s">
        <v>267</v>
      </c>
      <c r="C115" s="122" t="s">
        <v>166</v>
      </c>
      <c r="D115" s="121">
        <v>1553066666</v>
      </c>
    </row>
    <row r="116" spans="2:4" ht="15.75" x14ac:dyDescent="0.25">
      <c r="B116" s="119" t="s">
        <v>268</v>
      </c>
      <c r="C116" s="122" t="s">
        <v>164</v>
      </c>
      <c r="D116" s="121">
        <v>4438750</v>
      </c>
    </row>
    <row r="117" spans="2:4" ht="15.75" x14ac:dyDescent="0.25">
      <c r="B117" s="119" t="s">
        <v>269</v>
      </c>
      <c r="C117" s="122" t="s">
        <v>166</v>
      </c>
      <c r="D117" s="121">
        <v>148500000</v>
      </c>
    </row>
    <row r="118" spans="2:4" ht="15.75" x14ac:dyDescent="0.25">
      <c r="B118" s="119" t="s">
        <v>270</v>
      </c>
      <c r="C118" s="122" t="s">
        <v>164</v>
      </c>
      <c r="D118" s="121">
        <v>2207865315</v>
      </c>
    </row>
    <row r="119" spans="2:4" ht="15.75" x14ac:dyDescent="0.25">
      <c r="B119" s="119" t="s">
        <v>271</v>
      </c>
      <c r="C119" s="122" t="s">
        <v>164</v>
      </c>
      <c r="D119" s="121">
        <v>528437500</v>
      </c>
    </row>
    <row r="120" spans="2:4" ht="15.75" x14ac:dyDescent="0.25">
      <c r="B120" s="119" t="s">
        <v>272</v>
      </c>
      <c r="C120" s="122" t="s">
        <v>164</v>
      </c>
      <c r="D120" s="121">
        <v>1299277480</v>
      </c>
    </row>
    <row r="121" spans="2:4" ht="15.75" x14ac:dyDescent="0.25">
      <c r="B121" s="119" t="s">
        <v>273</v>
      </c>
      <c r="C121" s="122" t="s">
        <v>194</v>
      </c>
      <c r="D121" s="121">
        <v>40000000</v>
      </c>
    </row>
    <row r="122" spans="2:4" ht="15.75" x14ac:dyDescent="0.25">
      <c r="B122" s="119" t="s">
        <v>274</v>
      </c>
      <c r="C122" s="122" t="s">
        <v>164</v>
      </c>
      <c r="D122" s="121">
        <v>66561071</v>
      </c>
    </row>
    <row r="123" spans="2:4" ht="15.75" x14ac:dyDescent="0.25">
      <c r="B123" s="119" t="s">
        <v>275</v>
      </c>
      <c r="C123" s="122" t="s">
        <v>164</v>
      </c>
      <c r="D123" s="121">
        <v>360000000</v>
      </c>
    </row>
    <row r="124" spans="2:4" ht="15.75" x14ac:dyDescent="0.25">
      <c r="B124" s="119" t="s">
        <v>276</v>
      </c>
      <c r="C124" s="122" t="s">
        <v>164</v>
      </c>
      <c r="D124" s="121">
        <v>1121250004</v>
      </c>
    </row>
    <row r="125" spans="2:4" ht="15.75" x14ac:dyDescent="0.25">
      <c r="B125" s="123"/>
      <c r="C125" s="124"/>
      <c r="D125" s="134"/>
    </row>
    <row r="126" spans="2:4" ht="15.75" x14ac:dyDescent="0.25">
      <c r="B126" s="116" t="s">
        <v>60</v>
      </c>
      <c r="C126" s="117"/>
      <c r="D126" s="118"/>
    </row>
    <row r="127" spans="2:4" ht="15.75" x14ac:dyDescent="0.25">
      <c r="B127" s="127" t="s">
        <v>277</v>
      </c>
      <c r="C127" s="128" t="s">
        <v>164</v>
      </c>
      <c r="D127" s="129">
        <v>186400000</v>
      </c>
    </row>
    <row r="128" spans="2:4" ht="15.75" x14ac:dyDescent="0.25">
      <c r="B128" s="127" t="s">
        <v>278</v>
      </c>
      <c r="C128" s="128" t="s">
        <v>194</v>
      </c>
      <c r="D128" s="129">
        <v>70164062</v>
      </c>
    </row>
    <row r="129" spans="2:4" ht="15.75" x14ac:dyDescent="0.25">
      <c r="B129" s="127"/>
      <c r="C129" s="128"/>
      <c r="D129" s="129"/>
    </row>
    <row r="130" spans="2:4" x14ac:dyDescent="0.2">
      <c r="B130" s="77"/>
      <c r="C130" s="77"/>
      <c r="D130" s="77"/>
    </row>
    <row r="131" spans="2:4" ht="15.75" x14ac:dyDescent="0.25">
      <c r="B131" s="116" t="s">
        <v>279</v>
      </c>
      <c r="C131" s="117"/>
      <c r="D131" s="118"/>
    </row>
    <row r="132" spans="2:4" ht="15.75" x14ac:dyDescent="0.25">
      <c r="B132" s="119" t="s">
        <v>280</v>
      </c>
      <c r="C132" s="122" t="s">
        <v>166</v>
      </c>
      <c r="D132" s="121">
        <v>51700000</v>
      </c>
    </row>
    <row r="133" spans="2:4" ht="15.75" x14ac:dyDescent="0.25">
      <c r="B133" s="119" t="s">
        <v>281</v>
      </c>
      <c r="C133" s="122" t="s">
        <v>164</v>
      </c>
      <c r="D133" s="121">
        <v>21000000</v>
      </c>
    </row>
    <row r="134" spans="2:4" ht="15.75" x14ac:dyDescent="0.25">
      <c r="B134" s="119" t="s">
        <v>282</v>
      </c>
      <c r="C134" s="122" t="s">
        <v>164</v>
      </c>
      <c r="D134" s="121">
        <v>24000000</v>
      </c>
    </row>
    <row r="135" spans="2:4" ht="15.75" x14ac:dyDescent="0.25">
      <c r="B135" s="119" t="s">
        <v>283</v>
      </c>
      <c r="C135" s="122" t="s">
        <v>164</v>
      </c>
      <c r="D135" s="121">
        <v>332031250</v>
      </c>
    </row>
    <row r="136" spans="2:4" ht="15.75" x14ac:dyDescent="0.25">
      <c r="B136" s="119" t="s">
        <v>284</v>
      </c>
      <c r="C136" s="122" t="s">
        <v>164</v>
      </c>
      <c r="D136" s="121">
        <v>442248960</v>
      </c>
    </row>
    <row r="137" spans="2:4" ht="15.75" x14ac:dyDescent="0.25">
      <c r="B137" s="119" t="s">
        <v>285</v>
      </c>
      <c r="C137" s="122" t="s">
        <v>164</v>
      </c>
      <c r="D137" s="121">
        <v>956701190</v>
      </c>
    </row>
    <row r="138" spans="2:4" ht="15.75" x14ac:dyDescent="0.25">
      <c r="B138" s="119" t="s">
        <v>286</v>
      </c>
      <c r="C138" s="122" t="s">
        <v>164</v>
      </c>
      <c r="D138" s="121">
        <v>68000000</v>
      </c>
    </row>
    <row r="139" spans="2:4" ht="15.75" x14ac:dyDescent="0.25">
      <c r="B139" s="119" t="s">
        <v>287</v>
      </c>
      <c r="C139" s="122" t="s">
        <v>164</v>
      </c>
      <c r="D139" s="121">
        <v>238897726</v>
      </c>
    </row>
    <row r="140" spans="2:4" ht="15.75" x14ac:dyDescent="0.25">
      <c r="B140" s="119" t="s">
        <v>288</v>
      </c>
      <c r="C140" s="122" t="s">
        <v>164</v>
      </c>
      <c r="D140" s="121">
        <v>91307250</v>
      </c>
    </row>
    <row r="141" spans="2:4" ht="15.75" x14ac:dyDescent="0.25">
      <c r="B141" s="119" t="s">
        <v>289</v>
      </c>
      <c r="C141" s="122" t="s">
        <v>166</v>
      </c>
      <c r="D141" s="121">
        <v>654541752</v>
      </c>
    </row>
    <row r="142" spans="2:4" ht="15.75" x14ac:dyDescent="0.25">
      <c r="B142" s="119" t="s">
        <v>290</v>
      </c>
      <c r="C142" s="122" t="s">
        <v>164</v>
      </c>
      <c r="D142" s="121">
        <v>100000000</v>
      </c>
    </row>
    <row r="143" spans="2:4" ht="15.75" x14ac:dyDescent="0.25">
      <c r="B143" s="123"/>
      <c r="C143" s="124"/>
      <c r="D143" s="134"/>
    </row>
    <row r="144" spans="2:4" ht="15.75" x14ac:dyDescent="0.25">
      <c r="B144" s="116" t="s">
        <v>291</v>
      </c>
      <c r="C144" s="117"/>
      <c r="D144" s="118"/>
    </row>
    <row r="145" spans="2:4" ht="15.75" x14ac:dyDescent="0.25">
      <c r="B145" s="127" t="s">
        <v>140</v>
      </c>
      <c r="C145" s="128" t="s">
        <v>186</v>
      </c>
      <c r="D145" s="129">
        <v>1611852000</v>
      </c>
    </row>
    <row r="146" spans="2:4" ht="15.75" x14ac:dyDescent="0.25">
      <c r="B146" s="123"/>
      <c r="C146" s="124"/>
      <c r="D146" s="134"/>
    </row>
    <row r="147" spans="2:4" ht="15.75" x14ac:dyDescent="0.25">
      <c r="B147" s="116" t="s">
        <v>292</v>
      </c>
      <c r="C147" s="117"/>
      <c r="D147" s="118"/>
    </row>
    <row r="148" spans="2:4" ht="15.75" x14ac:dyDescent="0.25">
      <c r="B148" s="119" t="s">
        <v>293</v>
      </c>
      <c r="C148" s="122" t="s">
        <v>164</v>
      </c>
      <c r="D148" s="121">
        <v>63000000</v>
      </c>
    </row>
    <row r="149" spans="2:4" ht="15.75" x14ac:dyDescent="0.25">
      <c r="B149" s="119" t="s">
        <v>294</v>
      </c>
      <c r="C149" s="122" t="s">
        <v>164</v>
      </c>
      <c r="D149" s="121">
        <v>219956000</v>
      </c>
    </row>
    <row r="150" spans="2:4" ht="15.75" x14ac:dyDescent="0.25">
      <c r="B150" s="119" t="s">
        <v>295</v>
      </c>
      <c r="C150" s="122" t="s">
        <v>194</v>
      </c>
      <c r="D150" s="121">
        <v>393120000</v>
      </c>
    </row>
    <row r="151" spans="2:4" ht="15.75" x14ac:dyDescent="0.25">
      <c r="B151" s="119" t="s">
        <v>296</v>
      </c>
      <c r="C151" s="122" t="s">
        <v>164</v>
      </c>
      <c r="D151" s="121">
        <v>120000000</v>
      </c>
    </row>
    <row r="152" spans="2:4" ht="15.75" x14ac:dyDescent="0.25">
      <c r="B152" s="119" t="s">
        <v>297</v>
      </c>
      <c r="C152" s="122" t="s">
        <v>164</v>
      </c>
      <c r="D152" s="121">
        <v>1242221122</v>
      </c>
    </row>
    <row r="153" spans="2:4" ht="15.75" x14ac:dyDescent="0.25">
      <c r="B153" s="119" t="s">
        <v>298</v>
      </c>
      <c r="C153" s="122" t="s">
        <v>186</v>
      </c>
      <c r="D153" s="121">
        <v>30460264</v>
      </c>
    </row>
    <row r="154" spans="2:4" ht="15.75" x14ac:dyDescent="0.25">
      <c r="B154" s="119" t="s">
        <v>299</v>
      </c>
      <c r="C154" s="122" t="s">
        <v>194</v>
      </c>
      <c r="D154" s="135">
        <v>57600000</v>
      </c>
    </row>
    <row r="155" spans="2:4" ht="15.75" x14ac:dyDescent="0.25">
      <c r="B155" s="119" t="s">
        <v>300</v>
      </c>
      <c r="C155" s="122" t="s">
        <v>164</v>
      </c>
      <c r="D155" s="121">
        <v>100000000</v>
      </c>
    </row>
    <row r="156" spans="2:4" ht="15.75" x14ac:dyDescent="0.25">
      <c r="B156" s="119" t="s">
        <v>301</v>
      </c>
      <c r="C156" s="122" t="s">
        <v>164</v>
      </c>
      <c r="D156" s="121">
        <v>30375000</v>
      </c>
    </row>
    <row r="157" spans="2:4" ht="15.75" x14ac:dyDescent="0.25">
      <c r="B157" s="119" t="s">
        <v>302</v>
      </c>
      <c r="C157" s="122" t="s">
        <v>164</v>
      </c>
      <c r="D157" s="121">
        <v>145035000</v>
      </c>
    </row>
    <row r="158" spans="2:4" ht="15.75" x14ac:dyDescent="0.25">
      <c r="B158" s="119" t="s">
        <v>303</v>
      </c>
      <c r="C158" s="122" t="s">
        <v>194</v>
      </c>
      <c r="D158" s="121">
        <v>819000000</v>
      </c>
    </row>
    <row r="159" spans="2:4" ht="15.75" x14ac:dyDescent="0.25">
      <c r="B159" s="119" t="s">
        <v>304</v>
      </c>
      <c r="C159" s="122" t="s">
        <v>164</v>
      </c>
      <c r="D159" s="121">
        <v>300000000</v>
      </c>
    </row>
    <row r="160" spans="2:4" ht="15.75" x14ac:dyDescent="0.25">
      <c r="B160" s="119"/>
      <c r="C160" s="122"/>
      <c r="D160" s="136"/>
    </row>
    <row r="161" spans="2:4" ht="15.75" x14ac:dyDescent="0.25">
      <c r="B161" s="116" t="s">
        <v>305</v>
      </c>
      <c r="C161" s="117"/>
      <c r="D161" s="118"/>
    </row>
    <row r="162" spans="2:4" ht="15.75" x14ac:dyDescent="0.25">
      <c r="B162" s="127" t="s">
        <v>306</v>
      </c>
      <c r="C162" s="128" t="s">
        <v>164</v>
      </c>
      <c r="D162" s="129">
        <v>600000000</v>
      </c>
    </row>
    <row r="163" spans="2:4" ht="15.75" x14ac:dyDescent="0.25">
      <c r="B163" s="127" t="s">
        <v>307</v>
      </c>
      <c r="C163" s="128" t="s">
        <v>164</v>
      </c>
      <c r="D163" s="129">
        <v>1400000000</v>
      </c>
    </row>
    <row r="164" spans="2:4" ht="15.75" x14ac:dyDescent="0.25">
      <c r="B164" s="127" t="s">
        <v>308</v>
      </c>
      <c r="C164" s="128" t="s">
        <v>164</v>
      </c>
      <c r="D164" s="129">
        <v>310510521</v>
      </c>
    </row>
    <row r="165" spans="2:4" ht="15.75" x14ac:dyDescent="0.25">
      <c r="B165" s="127" t="s">
        <v>309</v>
      </c>
      <c r="C165" s="128" t="s">
        <v>164</v>
      </c>
      <c r="D165" s="129">
        <v>242500000</v>
      </c>
    </row>
    <row r="166" spans="2:4" ht="15.75" x14ac:dyDescent="0.25">
      <c r="B166" s="127" t="s">
        <v>310</v>
      </c>
      <c r="C166" s="128" t="s">
        <v>164</v>
      </c>
      <c r="D166" s="129">
        <v>211626000</v>
      </c>
    </row>
    <row r="167" spans="2:4" ht="15.75" x14ac:dyDescent="0.25">
      <c r="B167" s="127" t="s">
        <v>311</v>
      </c>
      <c r="C167" s="128" t="s">
        <v>164</v>
      </c>
      <c r="D167" s="129">
        <v>10372774316</v>
      </c>
    </row>
    <row r="168" spans="2:4" ht="15.75" x14ac:dyDescent="0.25">
      <c r="B168" s="127" t="s">
        <v>312</v>
      </c>
      <c r="C168" s="128" t="s">
        <v>164</v>
      </c>
      <c r="D168" s="129">
        <v>4373255500</v>
      </c>
    </row>
    <row r="169" spans="2:4" ht="15.75" x14ac:dyDescent="0.25">
      <c r="B169" s="127" t="s">
        <v>313</v>
      </c>
      <c r="C169" s="128" t="s">
        <v>164</v>
      </c>
      <c r="D169" s="129">
        <v>3325257994</v>
      </c>
    </row>
    <row r="170" spans="2:4" ht="15.75" x14ac:dyDescent="0.25">
      <c r="B170" s="127" t="s">
        <v>314</v>
      </c>
      <c r="C170" s="128" t="s">
        <v>164</v>
      </c>
      <c r="D170" s="129">
        <v>450000000</v>
      </c>
    </row>
    <row r="171" spans="2:4" ht="15.75" x14ac:dyDescent="0.25">
      <c r="B171" s="127" t="s">
        <v>315</v>
      </c>
      <c r="C171" s="128"/>
      <c r="D171" s="129">
        <v>1500000000</v>
      </c>
    </row>
    <row r="172" spans="2:4" ht="15.75" x14ac:dyDescent="0.25">
      <c r="B172" s="127" t="s">
        <v>316</v>
      </c>
      <c r="C172" s="128" t="s">
        <v>164</v>
      </c>
      <c r="D172" s="129">
        <v>720000000</v>
      </c>
    </row>
    <row r="173" spans="2:4" ht="15.75" x14ac:dyDescent="0.25">
      <c r="B173" s="127" t="s">
        <v>317</v>
      </c>
      <c r="C173" s="128" t="s">
        <v>164</v>
      </c>
      <c r="D173" s="129">
        <v>1176000000</v>
      </c>
    </row>
    <row r="174" spans="2:4" ht="15.75" x14ac:dyDescent="0.25">
      <c r="B174" s="127" t="s">
        <v>318</v>
      </c>
      <c r="C174" s="128" t="s">
        <v>164</v>
      </c>
      <c r="D174" s="129">
        <v>700000000</v>
      </c>
    </row>
    <row r="175" spans="2:4" ht="15.75" x14ac:dyDescent="0.25">
      <c r="B175" s="127" t="s">
        <v>319</v>
      </c>
      <c r="C175" s="128" t="s">
        <v>164</v>
      </c>
      <c r="D175" s="129">
        <v>2639990669</v>
      </c>
    </row>
    <row r="176" spans="2:4" ht="15.75" x14ac:dyDescent="0.25">
      <c r="B176" s="127" t="s">
        <v>320</v>
      </c>
      <c r="C176" s="128" t="s">
        <v>164</v>
      </c>
      <c r="D176" s="129">
        <v>1117333334</v>
      </c>
    </row>
    <row r="177" spans="2:4" ht="15.75" x14ac:dyDescent="0.25">
      <c r="B177" s="127" t="s">
        <v>321</v>
      </c>
      <c r="C177" s="128" t="s">
        <v>164</v>
      </c>
      <c r="D177" s="129">
        <v>675000000</v>
      </c>
    </row>
    <row r="178" spans="2:4" ht="15.75" x14ac:dyDescent="0.25">
      <c r="B178" s="127" t="s">
        <v>322</v>
      </c>
      <c r="C178" s="128"/>
      <c r="D178" s="129">
        <v>1120800000</v>
      </c>
    </row>
    <row r="179" spans="2:4" ht="15.75" x14ac:dyDescent="0.25">
      <c r="B179" s="127" t="s">
        <v>323</v>
      </c>
      <c r="C179" s="128" t="s">
        <v>164</v>
      </c>
      <c r="D179" s="129">
        <v>1500000000</v>
      </c>
    </row>
    <row r="180" spans="2:4" ht="15.75" x14ac:dyDescent="0.25">
      <c r="B180" s="127" t="s">
        <v>324</v>
      </c>
      <c r="C180" s="128" t="s">
        <v>164</v>
      </c>
      <c r="D180" s="129">
        <v>1012025822</v>
      </c>
    </row>
    <row r="181" spans="2:4" ht="15.75" x14ac:dyDescent="0.25">
      <c r="B181" s="127" t="s">
        <v>325</v>
      </c>
      <c r="C181" s="128" t="s">
        <v>164</v>
      </c>
      <c r="D181" s="129">
        <v>1601806641</v>
      </c>
    </row>
    <row r="182" spans="2:4" ht="15.75" x14ac:dyDescent="0.25">
      <c r="B182" s="127" t="s">
        <v>326</v>
      </c>
      <c r="C182" s="128" t="s">
        <v>164</v>
      </c>
      <c r="D182" s="129">
        <v>180000000</v>
      </c>
    </row>
    <row r="183" spans="2:4" ht="15.75" x14ac:dyDescent="0.25">
      <c r="B183" s="127" t="s">
        <v>327</v>
      </c>
      <c r="C183" s="137"/>
      <c r="D183" s="129">
        <v>2243167216</v>
      </c>
    </row>
    <row r="184" spans="2:4" ht="15.75" x14ac:dyDescent="0.25">
      <c r="B184" s="127" t="s">
        <v>328</v>
      </c>
      <c r="C184" s="128" t="s">
        <v>164</v>
      </c>
      <c r="D184" s="129">
        <f>1470000000+1999689000</f>
        <v>3469689000</v>
      </c>
    </row>
    <row r="185" spans="2:4" ht="15.75" x14ac:dyDescent="0.25">
      <c r="B185" s="127" t="s">
        <v>329</v>
      </c>
      <c r="C185" s="128" t="s">
        <v>164</v>
      </c>
      <c r="D185" s="129">
        <v>225000000</v>
      </c>
    </row>
    <row r="186" spans="2:4" ht="15.75" x14ac:dyDescent="0.25">
      <c r="B186" s="127" t="s">
        <v>330</v>
      </c>
      <c r="C186" s="128" t="s">
        <v>164</v>
      </c>
      <c r="D186" s="129">
        <v>2581733505</v>
      </c>
    </row>
    <row r="187" spans="2:4" ht="15.75" x14ac:dyDescent="0.25">
      <c r="B187" s="127" t="s">
        <v>331</v>
      </c>
      <c r="C187" s="138" t="s">
        <v>332</v>
      </c>
      <c r="D187" s="129">
        <v>1000000000</v>
      </c>
    </row>
    <row r="188" spans="2:4" ht="15.75" x14ac:dyDescent="0.25">
      <c r="B188" s="127"/>
      <c r="C188" s="137" t="s">
        <v>333</v>
      </c>
      <c r="D188" s="134"/>
    </row>
    <row r="189" spans="2:4" ht="15.75" x14ac:dyDescent="0.25">
      <c r="B189" s="127"/>
      <c r="C189" s="128"/>
      <c r="D189" s="134"/>
    </row>
    <row r="190" spans="2:4" ht="15.75" x14ac:dyDescent="0.25">
      <c r="B190" s="116" t="s">
        <v>334</v>
      </c>
      <c r="C190" s="117"/>
      <c r="D190" s="118"/>
    </row>
    <row r="191" spans="2:4" ht="15.75" x14ac:dyDescent="0.25">
      <c r="B191" s="119" t="s">
        <v>335</v>
      </c>
      <c r="C191" s="122" t="s">
        <v>164</v>
      </c>
      <c r="D191" s="121">
        <v>81000000</v>
      </c>
    </row>
    <row r="192" spans="2:4" ht="15.75" x14ac:dyDescent="0.25">
      <c r="B192" s="119" t="s">
        <v>336</v>
      </c>
      <c r="C192" s="122"/>
      <c r="D192" s="121">
        <v>5880000</v>
      </c>
    </row>
    <row r="193" spans="2:4" ht="15.75" x14ac:dyDescent="0.25">
      <c r="B193" s="119" t="s">
        <v>337</v>
      </c>
      <c r="C193" s="122" t="s">
        <v>164</v>
      </c>
      <c r="D193" s="121">
        <v>2918000</v>
      </c>
    </row>
    <row r="194" spans="2:4" ht="15.75" x14ac:dyDescent="0.25">
      <c r="B194" s="119"/>
      <c r="C194" s="122"/>
      <c r="D194" s="121"/>
    </row>
    <row r="195" spans="2:4" ht="15.75" x14ac:dyDescent="0.25">
      <c r="B195" s="116" t="s">
        <v>338</v>
      </c>
      <c r="C195" s="117"/>
      <c r="D195" s="118"/>
    </row>
    <row r="196" spans="2:4" ht="15.75" x14ac:dyDescent="0.25">
      <c r="B196" s="127" t="s">
        <v>339</v>
      </c>
      <c r="C196" s="128" t="s">
        <v>340</v>
      </c>
      <c r="D196" s="129">
        <v>600000000</v>
      </c>
    </row>
    <row r="197" spans="2:4" ht="15.75" x14ac:dyDescent="0.25">
      <c r="B197" s="119"/>
      <c r="C197" s="122"/>
      <c r="D197" s="134"/>
    </row>
    <row r="198" spans="2:4" ht="15.75" x14ac:dyDescent="0.25">
      <c r="B198" s="116" t="s">
        <v>341</v>
      </c>
      <c r="C198" s="117"/>
      <c r="D198" s="118"/>
    </row>
    <row r="199" spans="2:4" ht="15.75" x14ac:dyDescent="0.25">
      <c r="B199" s="127" t="s">
        <v>342</v>
      </c>
      <c r="C199" s="128"/>
      <c r="D199" s="129">
        <v>60000000</v>
      </c>
    </row>
    <row r="200" spans="2:4" ht="15.75" x14ac:dyDescent="0.25">
      <c r="B200" s="127" t="s">
        <v>343</v>
      </c>
      <c r="C200" s="128" t="s">
        <v>166</v>
      </c>
      <c r="D200" s="129">
        <v>2500000</v>
      </c>
    </row>
    <row r="201" spans="2:4" ht="15.75" x14ac:dyDescent="0.25">
      <c r="B201" s="127" t="s">
        <v>344</v>
      </c>
      <c r="C201" s="128" t="s">
        <v>164</v>
      </c>
      <c r="D201" s="129">
        <v>160000</v>
      </c>
    </row>
    <row r="202" spans="2:4" ht="15.75" x14ac:dyDescent="0.25">
      <c r="B202" s="127"/>
      <c r="C202" s="128"/>
      <c r="D202" s="134"/>
    </row>
    <row r="203" spans="2:4" ht="15.75" x14ac:dyDescent="0.25">
      <c r="B203" s="116" t="s">
        <v>345</v>
      </c>
      <c r="C203" s="117"/>
      <c r="D203" s="118"/>
    </row>
    <row r="204" spans="2:4" ht="15.75" x14ac:dyDescent="0.25">
      <c r="B204" s="119" t="s">
        <v>346</v>
      </c>
      <c r="C204" s="122" t="s">
        <v>164</v>
      </c>
      <c r="D204" s="121">
        <v>1166196180</v>
      </c>
    </row>
    <row r="205" spans="2:4" ht="15.75" x14ac:dyDescent="0.25">
      <c r="B205" s="119"/>
      <c r="C205" s="122"/>
      <c r="D205" s="139"/>
    </row>
    <row r="206" spans="2:4" ht="15.75" x14ac:dyDescent="0.25">
      <c r="B206" s="140" t="s">
        <v>347</v>
      </c>
      <c r="C206" s="141"/>
      <c r="D206" s="142"/>
    </row>
    <row r="207" spans="2:4" ht="15.75" x14ac:dyDescent="0.25">
      <c r="B207" s="143" t="s">
        <v>348</v>
      </c>
      <c r="C207" s="144" t="s">
        <v>166</v>
      </c>
      <c r="D207" s="145">
        <f>2000000000+3000000000</f>
        <v>5000000000</v>
      </c>
    </row>
    <row r="208" spans="2:4" ht="15.75" x14ac:dyDescent="0.25">
      <c r="B208" s="119"/>
      <c r="C208" s="122"/>
      <c r="D208" s="134"/>
    </row>
    <row r="209" spans="2:4" ht="15.75" x14ac:dyDescent="0.25">
      <c r="B209" s="116" t="s">
        <v>349</v>
      </c>
      <c r="C209" s="117"/>
      <c r="D209" s="118"/>
    </row>
    <row r="210" spans="2:4" ht="15.75" x14ac:dyDescent="0.25">
      <c r="B210" s="127" t="s">
        <v>350</v>
      </c>
      <c r="C210" s="128" t="s">
        <v>164</v>
      </c>
      <c r="D210" s="129">
        <v>25000000</v>
      </c>
    </row>
    <row r="211" spans="2:4" ht="15.75" x14ac:dyDescent="0.25">
      <c r="B211" s="127" t="s">
        <v>351</v>
      </c>
      <c r="C211" s="128" t="s">
        <v>166</v>
      </c>
      <c r="D211" s="129">
        <v>569978774</v>
      </c>
    </row>
    <row r="212" spans="2:4" ht="15.75" x14ac:dyDescent="0.25">
      <c r="B212" s="127" t="s">
        <v>352</v>
      </c>
      <c r="C212" s="128" t="s">
        <v>164</v>
      </c>
      <c r="D212" s="129">
        <v>454520000</v>
      </c>
    </row>
    <row r="213" spans="2:4" ht="15.75" x14ac:dyDescent="0.25">
      <c r="B213" s="127" t="s">
        <v>353</v>
      </c>
      <c r="C213" s="128" t="s">
        <v>194</v>
      </c>
      <c r="D213" s="129">
        <v>214088366</v>
      </c>
    </row>
    <row r="214" spans="2:4" ht="15.75" x14ac:dyDescent="0.25">
      <c r="B214" s="127" t="s">
        <v>354</v>
      </c>
      <c r="C214" s="128" t="s">
        <v>166</v>
      </c>
      <c r="D214" s="129">
        <v>240000000</v>
      </c>
    </row>
    <row r="215" spans="2:4" ht="15.75" x14ac:dyDescent="0.25">
      <c r="B215" s="127" t="s">
        <v>355</v>
      </c>
      <c r="C215" s="128" t="s">
        <v>164</v>
      </c>
      <c r="D215" s="129">
        <v>80000000</v>
      </c>
    </row>
    <row r="216" spans="2:4" ht="15.75" x14ac:dyDescent="0.25">
      <c r="B216" s="127" t="s">
        <v>356</v>
      </c>
      <c r="C216" s="128" t="s">
        <v>357</v>
      </c>
      <c r="D216" s="129">
        <v>42640000</v>
      </c>
    </row>
    <row r="217" spans="2:4" ht="15.75" x14ac:dyDescent="0.25">
      <c r="B217" s="127" t="s">
        <v>358</v>
      </c>
      <c r="C217" s="128" t="s">
        <v>164</v>
      </c>
      <c r="D217" s="129">
        <v>200000000</v>
      </c>
    </row>
    <row r="218" spans="2:4" ht="15.75" x14ac:dyDescent="0.25">
      <c r="B218" s="127"/>
      <c r="C218" s="128"/>
      <c r="D218" s="134"/>
    </row>
    <row r="219" spans="2:4" ht="15.75" x14ac:dyDescent="0.25">
      <c r="B219" s="116" t="s">
        <v>359</v>
      </c>
      <c r="C219" s="117"/>
      <c r="D219" s="118"/>
    </row>
    <row r="220" spans="2:4" ht="15.75" x14ac:dyDescent="0.25">
      <c r="B220" s="119" t="s">
        <v>360</v>
      </c>
      <c r="C220" s="122" t="s">
        <v>164</v>
      </c>
      <c r="D220" s="121">
        <v>744955556</v>
      </c>
    </row>
    <row r="221" spans="2:4" ht="15.75" x14ac:dyDescent="0.25">
      <c r="B221" s="119" t="s">
        <v>361</v>
      </c>
      <c r="C221" s="122" t="s">
        <v>164</v>
      </c>
      <c r="D221" s="121">
        <v>125487475</v>
      </c>
    </row>
    <row r="222" spans="2:4" ht="15.75" x14ac:dyDescent="0.25">
      <c r="B222" s="119" t="s">
        <v>362</v>
      </c>
      <c r="C222" s="122" t="s">
        <v>164</v>
      </c>
      <c r="D222" s="121">
        <v>693952117</v>
      </c>
    </row>
    <row r="223" spans="2:4" ht="15.75" x14ac:dyDescent="0.25">
      <c r="B223" s="119" t="s">
        <v>363</v>
      </c>
      <c r="C223" s="122" t="s">
        <v>164</v>
      </c>
      <c r="D223" s="121">
        <v>500000000</v>
      </c>
    </row>
    <row r="224" spans="2:4" ht="15.75" x14ac:dyDescent="0.25">
      <c r="B224" s="119" t="s">
        <v>364</v>
      </c>
      <c r="C224" s="122" t="s">
        <v>164</v>
      </c>
      <c r="D224" s="121">
        <v>240396841</v>
      </c>
    </row>
    <row r="225" spans="2:4" ht="15.75" x14ac:dyDescent="0.25">
      <c r="B225" s="119" t="s">
        <v>365</v>
      </c>
      <c r="C225" s="122" t="s">
        <v>164</v>
      </c>
      <c r="D225" s="121">
        <v>572421566</v>
      </c>
    </row>
    <row r="226" spans="2:4" ht="15.75" x14ac:dyDescent="0.25">
      <c r="B226" s="119" t="s">
        <v>366</v>
      </c>
      <c r="C226" s="122" t="s">
        <v>164</v>
      </c>
      <c r="D226" s="121">
        <v>253988673</v>
      </c>
    </row>
    <row r="227" spans="2:4" ht="15.75" x14ac:dyDescent="0.25">
      <c r="B227" s="119" t="s">
        <v>367</v>
      </c>
      <c r="C227" s="122" t="s">
        <v>164</v>
      </c>
      <c r="D227" s="121">
        <v>339522286</v>
      </c>
    </row>
    <row r="228" spans="2:4" ht="15.75" x14ac:dyDescent="0.25">
      <c r="B228" s="123"/>
      <c r="C228" s="124"/>
      <c r="D228" s="134"/>
    </row>
    <row r="229" spans="2:4" ht="15.75" x14ac:dyDescent="0.25">
      <c r="B229" s="116" t="s">
        <v>368</v>
      </c>
      <c r="C229" s="117"/>
      <c r="D229" s="118"/>
    </row>
    <row r="230" spans="2:4" ht="15.75" x14ac:dyDescent="0.25">
      <c r="B230" s="146" t="s">
        <v>369</v>
      </c>
      <c r="C230" s="147" t="s">
        <v>166</v>
      </c>
      <c r="D230" s="148">
        <v>201600000</v>
      </c>
    </row>
    <row r="231" spans="2:4" ht="15.75" x14ac:dyDescent="0.25">
      <c r="B231" s="146" t="s">
        <v>370</v>
      </c>
      <c r="C231" s="147" t="s">
        <v>190</v>
      </c>
      <c r="D231" s="148">
        <v>24000000</v>
      </c>
    </row>
    <row r="232" spans="2:4" ht="15.75" x14ac:dyDescent="0.25">
      <c r="B232" s="146" t="s">
        <v>371</v>
      </c>
      <c r="C232" s="147" t="s">
        <v>164</v>
      </c>
      <c r="D232" s="148">
        <v>147000000</v>
      </c>
    </row>
    <row r="233" spans="2:4" ht="15.75" x14ac:dyDescent="0.25">
      <c r="B233" s="146" t="s">
        <v>372</v>
      </c>
      <c r="C233" s="147" t="s">
        <v>166</v>
      </c>
      <c r="D233" s="148">
        <v>149794967</v>
      </c>
    </row>
    <row r="234" spans="2:4" ht="15.75" x14ac:dyDescent="0.25">
      <c r="B234" s="146"/>
      <c r="C234" s="147"/>
      <c r="D234" s="134"/>
    </row>
    <row r="235" spans="2:4" ht="15.75" x14ac:dyDescent="0.25">
      <c r="B235" s="116" t="s">
        <v>373</v>
      </c>
      <c r="C235" s="117"/>
      <c r="D235" s="118"/>
    </row>
    <row r="236" spans="2:4" ht="15.75" x14ac:dyDescent="0.25">
      <c r="B236" s="119" t="s">
        <v>374</v>
      </c>
      <c r="C236" s="122" t="s">
        <v>164</v>
      </c>
      <c r="D236" s="121">
        <v>1100000000</v>
      </c>
    </row>
    <row r="237" spans="2:4" ht="15.75" x14ac:dyDescent="0.25">
      <c r="B237" s="119"/>
      <c r="C237" s="122"/>
      <c r="D237" s="121"/>
    </row>
    <row r="238" spans="2:4" ht="15.75" x14ac:dyDescent="0.25">
      <c r="B238" s="116" t="s">
        <v>375</v>
      </c>
      <c r="C238" s="117"/>
      <c r="D238" s="118"/>
    </row>
    <row r="239" spans="2:4" ht="15.75" x14ac:dyDescent="0.25">
      <c r="B239" s="119" t="s">
        <v>376</v>
      </c>
      <c r="C239" s="122" t="s">
        <v>164</v>
      </c>
      <c r="D239" s="121">
        <v>1100000000</v>
      </c>
    </row>
    <row r="240" spans="2:4" ht="15.75" x14ac:dyDescent="0.25">
      <c r="B240" s="119"/>
      <c r="C240" s="122"/>
      <c r="D240" s="121"/>
    </row>
    <row r="241" spans="2:4" ht="15.75" x14ac:dyDescent="0.25">
      <c r="B241" s="123"/>
      <c r="C241" s="124"/>
      <c r="D241" s="134"/>
    </row>
    <row r="242" spans="2:4" ht="15.75" x14ac:dyDescent="0.25">
      <c r="B242" s="116" t="s">
        <v>377</v>
      </c>
      <c r="C242" s="117"/>
      <c r="D242" s="118"/>
    </row>
    <row r="243" spans="2:4" ht="15.75" x14ac:dyDescent="0.25">
      <c r="B243" s="149" t="s">
        <v>378</v>
      </c>
      <c r="C243" s="150" t="s">
        <v>166</v>
      </c>
      <c r="D243" s="151">
        <v>158543580</v>
      </c>
    </row>
    <row r="244" spans="2:4" ht="15.75" x14ac:dyDescent="0.25">
      <c r="B244" s="149" t="s">
        <v>155</v>
      </c>
      <c r="C244" s="150" t="s">
        <v>186</v>
      </c>
      <c r="D244" s="151">
        <v>561199398</v>
      </c>
    </row>
    <row r="245" spans="2:4" ht="15.75" x14ac:dyDescent="0.25">
      <c r="B245" s="149" t="s">
        <v>379</v>
      </c>
      <c r="C245" s="150" t="s">
        <v>166</v>
      </c>
      <c r="D245" s="151">
        <v>77679600</v>
      </c>
    </row>
    <row r="246" spans="2:4" ht="15.75" x14ac:dyDescent="0.25">
      <c r="B246" s="149" t="s">
        <v>380</v>
      </c>
      <c r="C246" s="150" t="s">
        <v>166</v>
      </c>
      <c r="D246" s="151">
        <v>371250000</v>
      </c>
    </row>
    <row r="247" spans="2:4" ht="15.75" x14ac:dyDescent="0.25">
      <c r="B247" s="149" t="s">
        <v>381</v>
      </c>
      <c r="C247" s="150" t="s">
        <v>164</v>
      </c>
      <c r="D247" s="151">
        <v>46347231</v>
      </c>
    </row>
    <row r="248" spans="2:4" ht="15.75" x14ac:dyDescent="0.25">
      <c r="B248" s="149" t="s">
        <v>382</v>
      </c>
      <c r="C248" s="150" t="s">
        <v>164</v>
      </c>
      <c r="D248" s="151">
        <v>843283907</v>
      </c>
    </row>
    <row r="249" spans="2:4" ht="15.75" x14ac:dyDescent="0.25">
      <c r="B249" s="123"/>
      <c r="C249" s="124"/>
      <c r="D249" s="134"/>
    </row>
    <row r="250" spans="2:4" ht="15.75" x14ac:dyDescent="0.25">
      <c r="B250" s="116" t="s">
        <v>383</v>
      </c>
      <c r="C250" s="117"/>
      <c r="D250" s="118"/>
    </row>
    <row r="251" spans="2:4" ht="15.75" x14ac:dyDescent="0.25">
      <c r="B251" s="119" t="s">
        <v>384</v>
      </c>
      <c r="C251" s="122" t="s">
        <v>182</v>
      </c>
      <c r="D251" s="152">
        <v>125005250</v>
      </c>
    </row>
    <row r="252" spans="2:4" ht="15.75" x14ac:dyDescent="0.25">
      <c r="B252" s="119" t="s">
        <v>385</v>
      </c>
      <c r="C252" s="122" t="s">
        <v>164</v>
      </c>
      <c r="D252" s="152">
        <v>24898850</v>
      </c>
    </row>
    <row r="253" spans="2:4" ht="15.75" x14ac:dyDescent="0.25">
      <c r="B253" s="119" t="s">
        <v>386</v>
      </c>
      <c r="C253" s="122" t="s">
        <v>164</v>
      </c>
      <c r="D253" s="152">
        <v>24200000</v>
      </c>
    </row>
    <row r="254" spans="2:4" ht="15.75" x14ac:dyDescent="0.25">
      <c r="B254" s="119" t="s">
        <v>387</v>
      </c>
      <c r="C254" s="122" t="s">
        <v>164</v>
      </c>
      <c r="D254" s="152">
        <v>117500000</v>
      </c>
    </row>
    <row r="255" spans="2:4" ht="15.75" x14ac:dyDescent="0.25">
      <c r="B255" s="119" t="s">
        <v>388</v>
      </c>
      <c r="C255" s="122" t="s">
        <v>182</v>
      </c>
      <c r="D255" s="152">
        <v>264198304</v>
      </c>
    </row>
    <row r="256" spans="2:4" ht="15.75" x14ac:dyDescent="0.25">
      <c r="B256" s="119" t="s">
        <v>389</v>
      </c>
      <c r="C256" s="122" t="s">
        <v>164</v>
      </c>
      <c r="D256" s="152">
        <v>17000000</v>
      </c>
    </row>
    <row r="257" spans="2:4" ht="15.75" x14ac:dyDescent="0.25">
      <c r="B257" s="119" t="s">
        <v>390</v>
      </c>
      <c r="C257" s="122" t="s">
        <v>164</v>
      </c>
      <c r="D257" s="152">
        <v>194700000</v>
      </c>
    </row>
    <row r="258" spans="2:4" ht="15.75" x14ac:dyDescent="0.25">
      <c r="B258" s="119" t="s">
        <v>391</v>
      </c>
      <c r="C258" s="122" t="s">
        <v>164</v>
      </c>
      <c r="D258" s="152">
        <v>39187500</v>
      </c>
    </row>
    <row r="259" spans="2:4" ht="15.75" x14ac:dyDescent="0.25">
      <c r="B259" s="119" t="s">
        <v>392</v>
      </c>
      <c r="C259" s="122" t="s">
        <v>164</v>
      </c>
      <c r="D259" s="152">
        <v>42262850</v>
      </c>
    </row>
    <row r="260" spans="2:4" ht="15.75" x14ac:dyDescent="0.25">
      <c r="B260" s="119" t="s">
        <v>393</v>
      </c>
      <c r="C260" s="122" t="s">
        <v>182</v>
      </c>
      <c r="D260" s="152">
        <v>15000000</v>
      </c>
    </row>
    <row r="261" spans="2:4" ht="15.75" x14ac:dyDescent="0.25">
      <c r="B261" s="119" t="s">
        <v>394</v>
      </c>
      <c r="C261" s="122" t="s">
        <v>164</v>
      </c>
      <c r="D261" s="152">
        <v>30000000</v>
      </c>
    </row>
    <row r="262" spans="2:4" ht="15.75" x14ac:dyDescent="0.25">
      <c r="B262" s="119" t="s">
        <v>395</v>
      </c>
      <c r="C262" s="122" t="s">
        <v>164</v>
      </c>
      <c r="D262" s="152">
        <v>18000000</v>
      </c>
    </row>
    <row r="263" spans="2:4" ht="15.75" x14ac:dyDescent="0.25">
      <c r="B263" s="119" t="s">
        <v>396</v>
      </c>
      <c r="C263" s="122" t="s">
        <v>164</v>
      </c>
      <c r="D263" s="152">
        <v>14600000</v>
      </c>
    </row>
    <row r="264" spans="2:4" ht="15.75" x14ac:dyDescent="0.25">
      <c r="B264" s="119" t="s">
        <v>397</v>
      </c>
      <c r="C264" s="122" t="s">
        <v>194</v>
      </c>
      <c r="D264" s="152">
        <v>20000000</v>
      </c>
    </row>
    <row r="265" spans="2:4" ht="15.75" x14ac:dyDescent="0.25">
      <c r="B265" s="119" t="s">
        <v>398</v>
      </c>
      <c r="C265" s="122" t="s">
        <v>164</v>
      </c>
      <c r="D265" s="152">
        <v>28600000</v>
      </c>
    </row>
    <row r="266" spans="2:4" ht="15.75" x14ac:dyDescent="0.25">
      <c r="B266" s="119" t="s">
        <v>399</v>
      </c>
      <c r="C266" s="122" t="s">
        <v>194</v>
      </c>
      <c r="D266" s="152">
        <v>6650000</v>
      </c>
    </row>
    <row r="267" spans="2:4" x14ac:dyDescent="0.2">
      <c r="B267" s="77"/>
      <c r="C267" s="77"/>
      <c r="D267" s="77"/>
    </row>
    <row r="268" spans="2:4" ht="15.75" x14ac:dyDescent="0.25">
      <c r="B268" s="116" t="s">
        <v>400</v>
      </c>
      <c r="C268" s="117"/>
      <c r="D268" s="118"/>
    </row>
    <row r="269" spans="2:4" ht="15.75" x14ac:dyDescent="0.25">
      <c r="B269" s="119" t="s">
        <v>401</v>
      </c>
      <c r="C269" s="122" t="s">
        <v>164</v>
      </c>
      <c r="D269" s="121">
        <f>1222007096*1.1+(2568898)</f>
        <v>1346776703.6000001</v>
      </c>
    </row>
    <row r="270" spans="2:4" ht="15.75" x14ac:dyDescent="0.25">
      <c r="B270" s="153"/>
      <c r="C270" s="153"/>
      <c r="D270" s="154"/>
    </row>
    <row r="272" spans="2:4" ht="15.75" x14ac:dyDescent="0.25">
      <c r="B272" s="155" t="s">
        <v>135</v>
      </c>
      <c r="C272" s="156"/>
      <c r="D272" s="157"/>
    </row>
  </sheetData>
  <sheetProtection password="DD03" sheet="1" objects="1" scenarios="1"/>
  <mergeCells count="1">
    <mergeCell ref="B1:D1"/>
  </mergeCells>
  <phoneticPr fontId="3" type="noConversion"/>
  <pageMargins left="0.75" right="0.75" top="1" bottom="1" header="0.5" footer="0.5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57"/>
  </sheetPr>
  <dimension ref="B1:G88"/>
  <sheetViews>
    <sheetView workbookViewId="0">
      <pane ySplit="14" topLeftCell="A78" activePane="bottomLeft" state="frozen"/>
      <selection activeCell="D92" sqref="D92"/>
      <selection pane="bottomLeft" activeCell="I13" sqref="I13"/>
    </sheetView>
  </sheetViews>
  <sheetFormatPr defaultRowHeight="12.75" x14ac:dyDescent="0.2"/>
  <cols>
    <col min="1" max="1" width="9.140625" style="77"/>
    <col min="2" max="2" width="21.7109375" style="77" customWidth="1"/>
    <col min="3" max="3" width="17.85546875" style="77" customWidth="1"/>
    <col min="4" max="4" width="9.85546875" style="77" customWidth="1"/>
    <col min="5" max="5" width="15.7109375" style="77" customWidth="1"/>
    <col min="6" max="6" width="14.7109375" style="77" customWidth="1"/>
    <col min="7" max="7" width="16.42578125" style="77" customWidth="1"/>
    <col min="8" max="16384" width="9.140625" style="77"/>
  </cols>
  <sheetData>
    <row r="1" spans="2:7" ht="21" x14ac:dyDescent="0.35">
      <c r="B1" s="236" t="s">
        <v>136</v>
      </c>
      <c r="C1" s="236"/>
      <c r="D1" s="236"/>
      <c r="E1" s="236"/>
      <c r="F1" s="236"/>
      <c r="G1" s="158"/>
    </row>
    <row r="2" spans="2:7" ht="15.75" x14ac:dyDescent="0.25">
      <c r="B2" s="159"/>
      <c r="C2" s="159"/>
      <c r="D2" s="159"/>
      <c r="E2" s="159"/>
      <c r="F2" s="159"/>
      <c r="G2" s="2"/>
    </row>
    <row r="3" spans="2:7" ht="15.75" x14ac:dyDescent="0.25">
      <c r="B3" s="237" t="s">
        <v>402</v>
      </c>
      <c r="C3" s="237"/>
      <c r="D3" s="237"/>
      <c r="E3" s="237"/>
      <c r="F3" s="237"/>
      <c r="G3" s="160"/>
    </row>
    <row r="4" spans="2:7" ht="15.75" x14ac:dyDescent="0.25">
      <c r="B4" s="161"/>
      <c r="C4" s="161"/>
      <c r="D4" s="161"/>
      <c r="E4" s="161"/>
      <c r="F4" s="161"/>
      <c r="G4" s="2"/>
    </row>
    <row r="5" spans="2:7" ht="15.75" x14ac:dyDescent="0.25">
      <c r="B5" s="162" t="s">
        <v>452</v>
      </c>
      <c r="C5" s="162"/>
      <c r="D5" s="163"/>
      <c r="E5" s="164"/>
      <c r="F5" s="164"/>
      <c r="G5" s="165"/>
    </row>
    <row r="6" spans="2:7" ht="15.75" x14ac:dyDescent="0.25">
      <c r="B6" s="166" t="s">
        <v>403</v>
      </c>
      <c r="C6" s="166" t="s">
        <v>404</v>
      </c>
      <c r="D6" s="167" t="s">
        <v>405</v>
      </c>
      <c r="E6" s="167" t="s">
        <v>406</v>
      </c>
      <c r="F6" s="166" t="s">
        <v>407</v>
      </c>
      <c r="G6" s="166" t="s">
        <v>408</v>
      </c>
    </row>
    <row r="7" spans="2:7" ht="15.75" x14ac:dyDescent="0.25">
      <c r="B7" s="168" t="s">
        <v>453</v>
      </c>
      <c r="C7" s="169">
        <v>0.80914732499999997</v>
      </c>
      <c r="D7" s="170">
        <v>12081</v>
      </c>
      <c r="E7" s="169">
        <v>10.746970986999999</v>
      </c>
      <c r="F7" s="171">
        <v>51342.31</v>
      </c>
      <c r="G7" s="169">
        <v>7.7270000000000003</v>
      </c>
    </row>
    <row r="8" spans="2:7" ht="15.75" x14ac:dyDescent="0.25">
      <c r="B8" s="168" t="s">
        <v>454</v>
      </c>
      <c r="C8" s="169">
        <v>0.623597489</v>
      </c>
      <c r="D8" s="170">
        <v>13575</v>
      </c>
      <c r="E8" s="169">
        <v>9.6251229340000002</v>
      </c>
      <c r="F8" s="171">
        <v>51342.13</v>
      </c>
      <c r="G8" s="169">
        <v>7.811064173888</v>
      </c>
    </row>
    <row r="9" spans="2:7" ht="15.75" x14ac:dyDescent="0.25">
      <c r="B9" s="168" t="s">
        <v>455</v>
      </c>
      <c r="C9" s="169">
        <v>0.52687178199999996</v>
      </c>
      <c r="D9" s="170">
        <v>9323</v>
      </c>
      <c r="E9" s="169">
        <v>8.0373450819999999</v>
      </c>
      <c r="F9" s="171">
        <v>51341.96</v>
      </c>
      <c r="G9" s="169">
        <v>7.8494793435960002</v>
      </c>
    </row>
    <row r="10" spans="2:7" ht="15.75" x14ac:dyDescent="0.25">
      <c r="B10" s="168" t="s">
        <v>456</v>
      </c>
      <c r="C10" s="169">
        <v>0.78347752699999995</v>
      </c>
      <c r="D10" s="170">
        <v>13877</v>
      </c>
      <c r="E10" s="169">
        <v>10.168514962</v>
      </c>
      <c r="F10" s="171">
        <v>51702.83</v>
      </c>
      <c r="G10" s="169">
        <v>7.9046520465430001</v>
      </c>
    </row>
    <row r="11" spans="2:7" ht="15.75" x14ac:dyDescent="0.25">
      <c r="B11" s="168" t="s">
        <v>457</v>
      </c>
      <c r="C11" s="172">
        <v>0.72831946700000005</v>
      </c>
      <c r="D11" s="170">
        <v>13096</v>
      </c>
      <c r="E11" s="173">
        <v>12.175150406</v>
      </c>
      <c r="F11" s="171">
        <v>51702.66</v>
      </c>
      <c r="G11" s="169">
        <v>7.8725794399530002</v>
      </c>
    </row>
    <row r="12" spans="2:7" ht="15.75" x14ac:dyDescent="0.25">
      <c r="B12" s="174" t="s">
        <v>409</v>
      </c>
      <c r="C12" s="175">
        <f>SUM(C7:C11)</f>
        <v>3.4714135899999996</v>
      </c>
      <c r="D12" s="142">
        <f>SUM(D7:D11)</f>
        <v>61952</v>
      </c>
      <c r="E12" s="176">
        <f>SUM(E7:E11)</f>
        <v>50.753104371000006</v>
      </c>
      <c r="F12" s="176">
        <v>51702.66</v>
      </c>
      <c r="G12" s="177">
        <f>G11</f>
        <v>7.8725794399530002</v>
      </c>
    </row>
    <row r="13" spans="2:7" ht="15.75" x14ac:dyDescent="0.25">
      <c r="B13" s="178" t="s">
        <v>410</v>
      </c>
      <c r="C13" s="179">
        <v>4.4003800119999994</v>
      </c>
      <c r="D13" s="180">
        <v>64069</v>
      </c>
      <c r="E13" s="181">
        <v>54.209295126999997</v>
      </c>
      <c r="F13" s="179">
        <v>51342.49</v>
      </c>
      <c r="G13" s="182">
        <v>7.5918969017659998</v>
      </c>
    </row>
    <row r="14" spans="2:7" ht="15.75" x14ac:dyDescent="0.25">
      <c r="B14" s="174" t="s">
        <v>411</v>
      </c>
      <c r="C14" s="183">
        <f>(C12-C13)/C13</f>
        <v>-0.21111049942656632</v>
      </c>
      <c r="D14" s="183">
        <f>(D12-D13)/D13</f>
        <v>-3.3042501053551637E-2</v>
      </c>
      <c r="E14" s="183">
        <f>(E12-E13)/E13</f>
        <v>-6.37564230987126E-2</v>
      </c>
      <c r="F14" s="183">
        <f>(F12-F13)/F13</f>
        <v>7.0150473808341888E-3</v>
      </c>
      <c r="G14" s="183">
        <f>(G12-G13)/G13</f>
        <v>3.6971331647260519E-2</v>
      </c>
    </row>
    <row r="15" spans="2:7" x14ac:dyDescent="0.2">
      <c r="C15" s="184"/>
    </row>
    <row r="16" spans="2:7" ht="21" x14ac:dyDescent="0.35">
      <c r="B16" s="185"/>
      <c r="C16" s="186" t="s">
        <v>412</v>
      </c>
      <c r="D16" s="185"/>
      <c r="E16" s="187"/>
      <c r="F16" s="187"/>
      <c r="G16" s="187"/>
    </row>
    <row r="17" spans="2:7" ht="21" x14ac:dyDescent="0.35">
      <c r="B17" s="188"/>
      <c r="C17" s="189"/>
      <c r="D17" s="188"/>
      <c r="E17" s="190"/>
      <c r="F17" s="190"/>
      <c r="G17" s="190"/>
    </row>
    <row r="18" spans="2:7" x14ac:dyDescent="0.2">
      <c r="B18"/>
      <c r="C18"/>
      <c r="D18"/>
      <c r="E18"/>
      <c r="F18"/>
      <c r="G18"/>
    </row>
    <row r="19" spans="2:7" x14ac:dyDescent="0.2">
      <c r="B19"/>
      <c r="C19"/>
      <c r="D19"/>
      <c r="E19"/>
      <c r="F19" s="191"/>
      <c r="G19" s="192"/>
    </row>
    <row r="20" spans="2:7" ht="18" x14ac:dyDescent="0.25">
      <c r="B20" s="193"/>
      <c r="C20" s="194"/>
      <c r="D20" s="195"/>
      <c r="E20" s="196"/>
      <c r="F20" s="197"/>
      <c r="G20" s="192"/>
    </row>
    <row r="21" spans="2:7" ht="18" x14ac:dyDescent="0.25">
      <c r="B21" s="193"/>
      <c r="C21" s="194"/>
      <c r="D21" s="195"/>
      <c r="E21" s="196"/>
      <c r="F21" s="197"/>
      <c r="G21" s="192"/>
    </row>
    <row r="22" spans="2:7" ht="18" x14ac:dyDescent="0.25">
      <c r="B22" s="198"/>
      <c r="C22" s="194"/>
      <c r="D22" s="195"/>
      <c r="E22" s="196"/>
      <c r="F22" s="197"/>
      <c r="G22" s="192"/>
    </row>
    <row r="23" spans="2:7" ht="18" x14ac:dyDescent="0.25">
      <c r="B23" s="198"/>
      <c r="C23" s="194"/>
      <c r="D23" s="195"/>
      <c r="E23" s="196"/>
      <c r="F23" s="197"/>
      <c r="G23" s="192"/>
    </row>
    <row r="24" spans="2:7" ht="18" x14ac:dyDescent="0.25">
      <c r="B24" s="198"/>
      <c r="C24" s="194"/>
      <c r="D24" s="195"/>
      <c r="E24" s="196"/>
      <c r="F24" s="197"/>
      <c r="G24"/>
    </row>
    <row r="25" spans="2:7" x14ac:dyDescent="0.2">
      <c r="B25"/>
      <c r="C25" s="191"/>
      <c r="D25" s="191"/>
      <c r="E25" s="191"/>
      <c r="F25"/>
      <c r="G25"/>
    </row>
    <row r="26" spans="2:7" x14ac:dyDescent="0.2">
      <c r="B26"/>
      <c r="C26"/>
      <c r="D26" s="199"/>
      <c r="E26"/>
      <c r="F26" s="200"/>
      <c r="G26"/>
    </row>
    <row r="27" spans="2:7" x14ac:dyDescent="0.2">
      <c r="B27"/>
      <c r="C27"/>
      <c r="D27" s="201"/>
      <c r="E27"/>
      <c r="F27"/>
      <c r="G27"/>
    </row>
    <row r="28" spans="2:7" x14ac:dyDescent="0.2">
      <c r="B28"/>
      <c r="C28"/>
      <c r="D28"/>
      <c r="E28"/>
      <c r="F28"/>
      <c r="G28"/>
    </row>
    <row r="29" spans="2:7" x14ac:dyDescent="0.2">
      <c r="B29"/>
      <c r="C29"/>
      <c r="D29"/>
      <c r="E29"/>
      <c r="F29"/>
      <c r="G29"/>
    </row>
    <row r="30" spans="2:7" x14ac:dyDescent="0.2">
      <c r="B30"/>
      <c r="C30"/>
      <c r="D30"/>
      <c r="E30"/>
      <c r="F30"/>
      <c r="G30"/>
    </row>
    <row r="31" spans="2:7" x14ac:dyDescent="0.2">
      <c r="B31"/>
      <c r="C31"/>
      <c r="D31"/>
      <c r="E31"/>
      <c r="F31"/>
      <c r="G31"/>
    </row>
    <row r="56" spans="6:6" ht="15.75" x14ac:dyDescent="0.25">
      <c r="F56" s="2"/>
    </row>
    <row r="88" spans="2:7" ht="15.75" x14ac:dyDescent="0.25">
      <c r="B88" s="202" t="s">
        <v>135</v>
      </c>
      <c r="C88" s="202"/>
      <c r="D88" s="202"/>
      <c r="E88" s="202"/>
      <c r="F88" s="203"/>
      <c r="G88" s="203"/>
    </row>
  </sheetData>
  <sheetProtection password="DD03" sheet="1" objects="1" scenarios="1"/>
  <mergeCells count="2">
    <mergeCell ref="B1:F1"/>
    <mergeCell ref="B3:F3"/>
  </mergeCells>
  <phoneticPr fontId="3" type="noConversion"/>
  <pageMargins left="0.75" right="0.75" top="1" bottom="1" header="0.5" footer="0.5"/>
  <pageSetup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indexed="57"/>
  </sheetPr>
  <dimension ref="B1:G35"/>
  <sheetViews>
    <sheetView workbookViewId="0">
      <pane ySplit="6" topLeftCell="A22" activePane="bottomLeft" state="frozen"/>
      <selection activeCell="D92" sqref="D92"/>
      <selection pane="bottomLeft" activeCell="A43" sqref="A43"/>
    </sheetView>
  </sheetViews>
  <sheetFormatPr defaultRowHeight="12.75" x14ac:dyDescent="0.2"/>
  <cols>
    <col min="2" max="2" width="42.140625" customWidth="1"/>
    <col min="3" max="3" width="31.42578125" customWidth="1"/>
    <col min="4" max="4" width="29.5703125" customWidth="1"/>
    <col min="7" max="7" width="8" customWidth="1"/>
  </cols>
  <sheetData>
    <row r="1" spans="2:7" ht="23.25" x14ac:dyDescent="0.35">
      <c r="B1" s="238" t="s">
        <v>136</v>
      </c>
      <c r="C1" s="238"/>
      <c r="D1" s="238"/>
    </row>
    <row r="2" spans="2:7" ht="15.75" x14ac:dyDescent="0.25">
      <c r="B2" s="204" t="str">
        <f>'PRICE LIST'!A4</f>
        <v>FRIDAY JUNE 15, 2007.</v>
      </c>
      <c r="C2" s="205"/>
      <c r="D2" s="205"/>
    </row>
    <row r="3" spans="2:7" ht="15" x14ac:dyDescent="0.25">
      <c r="B3" s="239" t="s">
        <v>413</v>
      </c>
      <c r="C3" s="239"/>
      <c r="D3" s="239"/>
      <c r="G3" s="206"/>
    </row>
    <row r="4" spans="2:7" ht="15.75" x14ac:dyDescent="0.25">
      <c r="B4" s="207" t="s">
        <v>414</v>
      </c>
      <c r="C4" s="208"/>
      <c r="D4" s="208"/>
    </row>
    <row r="5" spans="2:7" ht="15" x14ac:dyDescent="0.25">
      <c r="B5" s="209"/>
      <c r="C5" s="210"/>
      <c r="D5" s="210"/>
    </row>
    <row r="6" spans="2:7" ht="15.75" x14ac:dyDescent="0.25">
      <c r="B6" s="211" t="s">
        <v>415</v>
      </c>
      <c r="C6" s="211" t="s">
        <v>416</v>
      </c>
      <c r="D6" s="212" t="s">
        <v>417</v>
      </c>
    </row>
    <row r="7" spans="2:7" ht="15" x14ac:dyDescent="0.25">
      <c r="B7" s="213"/>
      <c r="C7" s="214"/>
      <c r="D7" s="214"/>
    </row>
    <row r="8" spans="2:7" ht="15.75" x14ac:dyDescent="0.25">
      <c r="B8" s="215" t="s">
        <v>418</v>
      </c>
      <c r="C8" s="216" t="s">
        <v>419</v>
      </c>
      <c r="D8" s="216" t="s">
        <v>420</v>
      </c>
    </row>
    <row r="9" spans="2:7" ht="15.75" x14ac:dyDescent="0.25">
      <c r="B9" s="217" t="s">
        <v>421</v>
      </c>
      <c r="C9" s="218" t="s">
        <v>422</v>
      </c>
      <c r="D9" s="218" t="s">
        <v>423</v>
      </c>
    </row>
    <row r="10" spans="2:7" ht="15.75" x14ac:dyDescent="0.25">
      <c r="B10" s="215" t="s">
        <v>424</v>
      </c>
      <c r="C10" s="216" t="s">
        <v>425</v>
      </c>
      <c r="D10" s="216" t="s">
        <v>426</v>
      </c>
    </row>
    <row r="11" spans="2:7" ht="15.75" x14ac:dyDescent="0.25">
      <c r="B11" s="217" t="s">
        <v>427</v>
      </c>
      <c r="C11" s="71" t="s">
        <v>419</v>
      </c>
      <c r="D11" s="218" t="s">
        <v>420</v>
      </c>
    </row>
    <row r="12" spans="2:7" ht="15.75" x14ac:dyDescent="0.25">
      <c r="B12" s="215" t="s">
        <v>428</v>
      </c>
      <c r="C12" s="216" t="s">
        <v>419</v>
      </c>
      <c r="D12" s="216" t="s">
        <v>429</v>
      </c>
    </row>
    <row r="13" spans="2:7" ht="15.75" x14ac:dyDescent="0.25">
      <c r="B13" s="217" t="s">
        <v>430</v>
      </c>
      <c r="C13" s="218" t="s">
        <v>419</v>
      </c>
      <c r="D13" s="218" t="s">
        <v>420</v>
      </c>
    </row>
    <row r="14" spans="2:7" ht="15.75" x14ac:dyDescent="0.25">
      <c r="B14" s="215" t="s">
        <v>431</v>
      </c>
      <c r="C14" s="216" t="s">
        <v>432</v>
      </c>
      <c r="D14" s="216" t="s">
        <v>429</v>
      </c>
    </row>
    <row r="15" spans="2:7" ht="15.75" x14ac:dyDescent="0.25">
      <c r="B15" s="217" t="s">
        <v>433</v>
      </c>
      <c r="C15" s="218" t="s">
        <v>422</v>
      </c>
      <c r="D15" s="218" t="s">
        <v>423</v>
      </c>
    </row>
    <row r="16" spans="2:7" ht="15.75" x14ac:dyDescent="0.25">
      <c r="B16" s="215" t="s">
        <v>434</v>
      </c>
      <c r="C16" s="216" t="s">
        <v>419</v>
      </c>
      <c r="D16" s="216" t="s">
        <v>429</v>
      </c>
    </row>
    <row r="17" spans="2:4" ht="15.75" x14ac:dyDescent="0.25">
      <c r="B17" s="217" t="s">
        <v>27</v>
      </c>
      <c r="C17" s="71" t="s">
        <v>419</v>
      </c>
      <c r="D17" s="218" t="s">
        <v>420</v>
      </c>
    </row>
    <row r="18" spans="2:4" ht="15.75" x14ac:dyDescent="0.25">
      <c r="B18" s="215" t="s">
        <v>435</v>
      </c>
      <c r="C18" s="216" t="s">
        <v>436</v>
      </c>
      <c r="D18" s="216" t="s">
        <v>437</v>
      </c>
    </row>
    <row r="19" spans="2:4" ht="15.75" x14ac:dyDescent="0.25">
      <c r="B19" s="217" t="s">
        <v>438</v>
      </c>
      <c r="C19" s="71" t="s">
        <v>436</v>
      </c>
      <c r="D19" s="218" t="s">
        <v>429</v>
      </c>
    </row>
    <row r="20" spans="2:4" ht="15.75" x14ac:dyDescent="0.25">
      <c r="B20" s="215" t="s">
        <v>18</v>
      </c>
      <c r="C20" s="216" t="s">
        <v>436</v>
      </c>
      <c r="D20" s="216" t="s">
        <v>429</v>
      </c>
    </row>
    <row r="21" spans="2:4" ht="15.75" x14ac:dyDescent="0.25">
      <c r="B21" s="217" t="s">
        <v>439</v>
      </c>
      <c r="C21" s="218" t="s">
        <v>436</v>
      </c>
      <c r="D21" s="218" t="s">
        <v>429</v>
      </c>
    </row>
    <row r="22" spans="2:4" ht="15.75" x14ac:dyDescent="0.25">
      <c r="B22" s="215" t="s">
        <v>440</v>
      </c>
      <c r="C22" s="216" t="s">
        <v>436</v>
      </c>
      <c r="D22" s="216" t="s">
        <v>429</v>
      </c>
    </row>
    <row r="23" spans="2:4" ht="15.75" x14ac:dyDescent="0.25">
      <c r="B23" s="217" t="s">
        <v>441</v>
      </c>
      <c r="C23" s="218" t="s">
        <v>436</v>
      </c>
      <c r="D23" s="218" t="s">
        <v>429</v>
      </c>
    </row>
    <row r="24" spans="2:4" ht="15.75" x14ac:dyDescent="0.25">
      <c r="B24" s="215" t="s">
        <v>442</v>
      </c>
      <c r="C24" s="216" t="s">
        <v>443</v>
      </c>
      <c r="D24" s="216" t="s">
        <v>444</v>
      </c>
    </row>
    <row r="25" spans="2:4" ht="15.75" x14ac:dyDescent="0.25">
      <c r="B25" s="217" t="s">
        <v>54</v>
      </c>
      <c r="C25" s="71" t="s">
        <v>443</v>
      </c>
      <c r="D25" s="218" t="s">
        <v>429</v>
      </c>
    </row>
    <row r="26" spans="2:4" ht="15.75" x14ac:dyDescent="0.25">
      <c r="B26" s="215" t="s">
        <v>500</v>
      </c>
      <c r="C26" s="216" t="s">
        <v>436</v>
      </c>
      <c r="D26" s="216" t="s">
        <v>437</v>
      </c>
    </row>
    <row r="27" spans="2:4" ht="15.75" x14ac:dyDescent="0.25">
      <c r="B27" s="217" t="s">
        <v>501</v>
      </c>
      <c r="C27" s="71" t="s">
        <v>443</v>
      </c>
      <c r="D27" s="218" t="s">
        <v>429</v>
      </c>
    </row>
    <row r="28" spans="2:4" ht="15.75" x14ac:dyDescent="0.25">
      <c r="B28" s="215" t="s">
        <v>502</v>
      </c>
      <c r="C28" s="216" t="s">
        <v>436</v>
      </c>
      <c r="D28" s="216" t="s">
        <v>429</v>
      </c>
    </row>
    <row r="29" spans="2:4" ht="15.75" x14ac:dyDescent="0.25">
      <c r="B29" s="217" t="s">
        <v>445</v>
      </c>
      <c r="C29" s="71" t="s">
        <v>436</v>
      </c>
      <c r="D29" s="218" t="s">
        <v>429</v>
      </c>
    </row>
    <row r="30" spans="2:4" ht="15.75" x14ac:dyDescent="0.25">
      <c r="B30" s="215" t="s">
        <v>446</v>
      </c>
      <c r="C30" s="216" t="s">
        <v>436</v>
      </c>
      <c r="D30" s="216" t="s">
        <v>429</v>
      </c>
    </row>
    <row r="31" spans="2:4" ht="15.75" x14ac:dyDescent="0.25">
      <c r="B31" s="217" t="s">
        <v>447</v>
      </c>
      <c r="C31" s="71" t="s">
        <v>436</v>
      </c>
      <c r="D31" s="218" t="s">
        <v>429</v>
      </c>
    </row>
    <row r="32" spans="2:4" ht="15.75" x14ac:dyDescent="0.25">
      <c r="B32" s="215" t="s">
        <v>448</v>
      </c>
      <c r="C32" s="216" t="s">
        <v>436</v>
      </c>
      <c r="D32" s="216" t="s">
        <v>429</v>
      </c>
    </row>
    <row r="33" spans="2:4" ht="15.75" x14ac:dyDescent="0.25">
      <c r="B33" s="217"/>
      <c r="C33" s="218"/>
      <c r="D33" s="218"/>
    </row>
    <row r="35" spans="2:4" ht="15.75" x14ac:dyDescent="0.25">
      <c r="B35" s="155" t="s">
        <v>449</v>
      </c>
    </row>
  </sheetData>
  <sheetProtection password="DD03" sheet="1" objects="1" scenarios="1"/>
  <mergeCells count="2">
    <mergeCell ref="B1:D1"/>
    <mergeCell ref="B3:D3"/>
  </mergeCells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PRICE LIST</vt:lpstr>
      <vt:lpstr>STOCKS' RETURNS FOR THE WEEK</vt:lpstr>
      <vt:lpstr>BUSINESS NEWS FOR THE WEEK</vt:lpstr>
      <vt:lpstr>SHARES OUTSTANDING &amp; YEAR END</vt:lpstr>
      <vt:lpstr>CAPITALISATION,INDEX &amp; CHARTS </vt:lpstr>
      <vt:lpstr>ANTICIPATED CORPORATE RESULT</vt:lpstr>
      <vt:lpstr>'SHARES OUTSTANDING &amp; YEAR END'!Print_Area</vt:lpstr>
    </vt:vector>
  </TitlesOfParts>
  <Company>Meristem Securities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Abiodun</dc:creator>
  <cp:lastModifiedBy>xlParse</cp:lastModifiedBy>
  <dcterms:created xsi:type="dcterms:W3CDTF">2007-06-15T08:51:59Z</dcterms:created>
  <dcterms:modified xsi:type="dcterms:W3CDTF">2017-10-11T08:45:20Z</dcterms:modified>
</cp:coreProperties>
</file>